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BranchAppendices\"/>
    </mc:Choice>
  </mc:AlternateContent>
  <bookViews>
    <workbookView xWindow="240" yWindow="135" windowWidth="9255" windowHeight="9090" tabRatio="674" activeTab="3"/>
  </bookViews>
  <sheets>
    <sheet name="1999" sheetId="43" r:id="rId1"/>
    <sheet name="2000" sheetId="44" r:id="rId2"/>
    <sheet name="2001" sheetId="45" r:id="rId3"/>
    <sheet name="FTE-Headcount" sheetId="46" r:id="rId4"/>
    <sheet name="Program Offerings 1" sheetId="41" r:id="rId5"/>
    <sheet name="Afri Sty UG Cse Lst" sheetId="47" r:id="rId6"/>
    <sheet name="Anthr UG Cse Lst" sheetId="48" r:id="rId7"/>
    <sheet name="CommSpc UF Cse Lst" sheetId="49" r:id="rId8"/>
    <sheet name="Comm Scidis UG Cse Lst" sheetId="50" r:id="rId9"/>
    <sheet name="Crim UG Cse Lst" sheetId="51" r:id="rId10"/>
    <sheet name="Criminology Grad" sheetId="52" r:id="rId11"/>
    <sheet name="Eng &amp; Am Lit UG Cse Lst" sheetId="53" r:id="rId12"/>
    <sheet name="Prof Tech Writ UG Cse Lst" sheetId="54" r:id="rId13"/>
    <sheet name="Geogr UG Cse Lst" sheetId="55" r:id="rId14"/>
    <sheet name="Gerontology UG Cse Lst" sheetId="56" r:id="rId15"/>
    <sheet name="Gerontology Grad" sheetId="57" r:id="rId16"/>
    <sheet name="History UG Cse Lst" sheetId="58" r:id="rId17"/>
    <sheet name="Hum Cse UG Lst" sheetId="59" r:id="rId18"/>
    <sheet name="ISS Cse Lst" sheetId="60" r:id="rId19"/>
    <sheet name="Intl UG Cse Lst" sheetId="61" r:id="rId20"/>
    <sheet name="LIS Grad" sheetId="62" r:id="rId21"/>
    <sheet name="Mass Comm" sheetId="95" r:id="rId22"/>
    <sheet name="Philosophy UG Cse Lst" sheetId="63" r:id="rId23"/>
    <sheet name="Pol Sci UG Cse Lst" sheetId="64" r:id="rId24"/>
    <sheet name="Psych UG Cse Lst" sheetId="65" r:id="rId25"/>
    <sheet name="Reh Cou Grad" sheetId="66" r:id="rId26"/>
    <sheet name="Religion UG Cse Lst" sheetId="67" r:id="rId27"/>
    <sheet name="Social Wk Cse Lst" sheetId="68" r:id="rId28"/>
    <sheet name="Soc Work Grad" sheetId="69" r:id="rId29"/>
    <sheet name="Soci Cse UG Lst" sheetId="70" r:id="rId30"/>
    <sheet name="Wom Std UG Cse Lst" sheetId="71" r:id="rId31"/>
    <sheet name="B.S. Accounting" sheetId="72" r:id="rId32"/>
    <sheet name="B.S. Economics" sheetId="73" r:id="rId33"/>
    <sheet name="B.S. General Business" sheetId="74" r:id="rId34"/>
    <sheet name="B.S. Finance" sheetId="75" r:id="rId35"/>
    <sheet name="B.S. ISDS" sheetId="76" r:id="rId36"/>
    <sheet name="B.S. Mgt" sheetId="77" r:id="rId37"/>
    <sheet name="B.S. Mkt" sheetId="78" r:id="rId38"/>
    <sheet name="MBA" sheetId="79" r:id="rId39"/>
    <sheet name="M.A. Adult Ed Grad" sheetId="80" r:id="rId40"/>
    <sheet name="M.A. Counsel Ed Grad" sheetId="81" r:id="rId41"/>
    <sheet name="B.S. Early Childhood" sheetId="82" r:id="rId42"/>
    <sheet name="M.A. Educ Ldsp" sheetId="83" r:id="rId43"/>
    <sheet name="B.S. Elem Educ" sheetId="84" r:id="rId44"/>
    <sheet name="MA Elem Ed" sheetId="85" r:id="rId45"/>
    <sheet name="B.S. Secd Engl Educ" sheetId="86" r:id="rId46"/>
    <sheet name="Foundations UG" sheetId="87" r:id="rId47"/>
    <sheet name="SocialPsych Found Grad" sheetId="88" r:id="rId48"/>
    <sheet name="B.S. Scd Soc Educ" sheetId="89" r:id="rId49"/>
    <sheet name="B.S. Excep Std Educ" sheetId="90" r:id="rId50"/>
    <sheet name="M.A. Special Ed" sheetId="91" r:id="rId51"/>
    <sheet name="MA Reading Education" sheetId="92" r:id="rId52"/>
    <sheet name="ENGR" sheetId="93" r:id="rId53"/>
    <sheet name="NURSING" sheetId="94" r:id="rId54"/>
    <sheet name="Counsel Ed" sheetId="1" r:id="rId55"/>
    <sheet name="Sheet2" sheetId="2" r:id="rId56"/>
    <sheet name="Sheet3" sheetId="3" r:id="rId57"/>
    <sheet name="Sheet4" sheetId="4" r:id="rId58"/>
    <sheet name="Sheet5" sheetId="5" r:id="rId59"/>
    <sheet name="Sheet6" sheetId="6" r:id="rId60"/>
    <sheet name="Sheet7" sheetId="7" r:id="rId61"/>
    <sheet name="Sheet8" sheetId="8" r:id="rId62"/>
    <sheet name="Sheet9" sheetId="9" r:id="rId63"/>
    <sheet name="Sheet10" sheetId="10" r:id="rId64"/>
    <sheet name="Sheet11" sheetId="11" r:id="rId65"/>
    <sheet name="Sheet12" sheetId="12" r:id="rId66"/>
    <sheet name="Sheet13" sheetId="13" r:id="rId67"/>
    <sheet name="Sheet14" sheetId="14" r:id="rId68"/>
    <sheet name="Sheet15" sheetId="15" r:id="rId69"/>
    <sheet name="Sheet16" sheetId="16" r:id="rId70"/>
    <sheet name="Sheet17" sheetId="17" r:id="rId71"/>
    <sheet name="Sheet18" sheetId="18" r:id="rId72"/>
    <sheet name="Sheet19" sheetId="19" r:id="rId73"/>
    <sheet name="Sheet20" sheetId="20" r:id="rId74"/>
    <sheet name="Sheet21" sheetId="21" r:id="rId75"/>
    <sheet name="Sheet22" sheetId="22" r:id="rId76"/>
    <sheet name="Sheet23" sheetId="23" r:id="rId77"/>
    <sheet name="Sheet24" sheetId="24" r:id="rId78"/>
    <sheet name="Sheet25" sheetId="25" r:id="rId79"/>
    <sheet name="Sheet26" sheetId="26" r:id="rId80"/>
    <sheet name="Sheet27" sheetId="27" r:id="rId81"/>
    <sheet name="Sheet28" sheetId="28" r:id="rId82"/>
    <sheet name="Sheet29" sheetId="29" r:id="rId83"/>
    <sheet name="Sheet30" sheetId="30" r:id="rId84"/>
    <sheet name="Sheet31" sheetId="31" r:id="rId85"/>
    <sheet name="Sheet32" sheetId="32" r:id="rId86"/>
    <sheet name="Sheet33" sheetId="33" r:id="rId87"/>
    <sheet name="Sheet34" sheetId="34" r:id="rId88"/>
    <sheet name="Sheet35" sheetId="35" r:id="rId89"/>
    <sheet name="Sheet36" sheetId="36" r:id="rId90"/>
    <sheet name="Sheet37" sheetId="37" r:id="rId91"/>
    <sheet name="Sheet38" sheetId="38" r:id="rId92"/>
    <sheet name="Sheet39" sheetId="39" r:id="rId93"/>
    <sheet name="Sheet40" sheetId="40" r:id="rId94"/>
  </sheets>
  <definedNames>
    <definedName name="_xlnm.Print_Area" localSheetId="0">'1999'!$A$1:$F$19</definedName>
    <definedName name="_xlnm.Print_Area" localSheetId="1">'2000'!$A$1:$F$26</definedName>
    <definedName name="_xlnm.Print_Area" localSheetId="2">'2001'!$A$1:$F$21</definedName>
    <definedName name="_xlnm.Print_Area" localSheetId="5">'Afri Sty UG Cse Lst'!$A$1:$R$16</definedName>
    <definedName name="_xlnm.Print_Area" localSheetId="6">'Anthr UG Cse Lst'!$A$1:$R$19</definedName>
    <definedName name="_xlnm.Print_Area" localSheetId="31">'B.S. Accounting'!$B$1:$R$20</definedName>
    <definedName name="_xlnm.Print_Area" localSheetId="41">'B.S. Early Childhood'!$A$1:$R$31</definedName>
    <definedName name="_xlnm.Print_Area" localSheetId="32">'B.S. Economics'!$A$1:$R$15</definedName>
    <definedName name="_xlnm.Print_Area" localSheetId="43">'B.S. Elem Educ'!$A$1:$R$32</definedName>
    <definedName name="_xlnm.Print_Area" localSheetId="49">'B.S. Excep Std Educ'!$A$1:$R$27</definedName>
    <definedName name="_xlnm.Print_Area" localSheetId="34">'B.S. Finance'!$A$1:$R$18</definedName>
    <definedName name="_xlnm.Print_Area" localSheetId="33">'B.S. General Business'!$A$1:$R$75</definedName>
    <definedName name="_xlnm.Print_Area" localSheetId="35">'B.S. ISDS'!$A$1:$R$25</definedName>
    <definedName name="_xlnm.Print_Area" localSheetId="36">'B.S. Mgt'!$A$1:$R$20</definedName>
    <definedName name="_xlnm.Print_Area" localSheetId="37">'B.S. Mkt'!$A$1:$R$17</definedName>
    <definedName name="_xlnm.Print_Area" localSheetId="48">'B.S. Scd Soc Educ'!$A$1:$R$12</definedName>
    <definedName name="_xlnm.Print_Area" localSheetId="45">'B.S. Secd Engl Educ'!$A$1:$R$39</definedName>
    <definedName name="_xlnm.Print_Area" localSheetId="8">'Comm Scidis UG Cse Lst'!$A$1:$R$13</definedName>
    <definedName name="_xlnm.Print_Area" localSheetId="7">'CommSpc UF Cse Lst'!$A$1:$R$10</definedName>
    <definedName name="_xlnm.Print_Area" localSheetId="9">'Crim UG Cse Lst'!$A$1:$R$29</definedName>
    <definedName name="_xlnm.Print_Area" localSheetId="10">'Criminology Grad'!$A$1:$R$12</definedName>
    <definedName name="_xlnm.Print_Area" localSheetId="11">'Eng &amp; Am Lit UG Cse Lst'!$A$1:$Q$33</definedName>
    <definedName name="_xlnm.Print_Area" localSheetId="52">ENGR!$A$1:$R$86</definedName>
    <definedName name="_xlnm.Print_Area" localSheetId="46">'Foundations UG'!$A$1:$R$14</definedName>
    <definedName name="_xlnm.Print_Area" localSheetId="13">'Geogr UG Cse Lst'!$A$1:$R$14</definedName>
    <definedName name="_xlnm.Print_Area" localSheetId="15">'Gerontology Grad'!$A$1:$R$18</definedName>
    <definedName name="_xlnm.Print_Area" localSheetId="14">'Gerontology UG Cse Lst'!$A$1:$R$16</definedName>
    <definedName name="_xlnm.Print_Area" localSheetId="16">'History UG Cse Lst'!$A$1:$R$30</definedName>
    <definedName name="_xlnm.Print_Area" localSheetId="17">'Hum Cse UG Lst'!$A$1:$R$14</definedName>
    <definedName name="_xlnm.Print_Area" localSheetId="19">'Intl UG Cse Lst'!$A$1:$R$19</definedName>
    <definedName name="_xlnm.Print_Area" localSheetId="18">'ISS Cse Lst'!$A$1:$R$14</definedName>
    <definedName name="_xlnm.Print_Area" localSheetId="20">'LIS Grad'!$A$1:$R$25</definedName>
    <definedName name="_xlnm.Print_Area" localSheetId="39">'M.A. Adult Ed Grad'!$A$1:$R$18</definedName>
    <definedName name="_xlnm.Print_Area" localSheetId="40">'M.A. Counsel Ed Grad'!$A$1:$R$32</definedName>
    <definedName name="_xlnm.Print_Area" localSheetId="42">'M.A. Educ Ldsp'!$A$1:$R$34</definedName>
    <definedName name="_xlnm.Print_Area" localSheetId="50">'M.A. Special Ed'!$A$1:$R$32</definedName>
    <definedName name="_xlnm.Print_Area" localSheetId="44">'MA Elem Ed'!$A$1:$R$32</definedName>
    <definedName name="_xlnm.Print_Area" localSheetId="51">'MA Reading Education'!$A$1:$R$18</definedName>
    <definedName name="_xlnm.Print_Area" localSheetId="21">'Mass Comm'!$A$1:$R$10</definedName>
    <definedName name="_xlnm.Print_Area" localSheetId="38">MBA!$A$1:$R$19</definedName>
    <definedName name="_xlnm.Print_Area" localSheetId="53">NURSING!$A$1:$R$277</definedName>
    <definedName name="_xlnm.Print_Area" localSheetId="22">'Philosophy UG Cse Lst'!$A$1:$R$9</definedName>
    <definedName name="_xlnm.Print_Area" localSheetId="23">'Pol Sci UG Cse Lst'!$A$1:$R$21</definedName>
    <definedName name="_xlnm.Print_Area" localSheetId="12">'Prof Tech Writ UG Cse Lst'!$A$1:$R$37</definedName>
    <definedName name="_xlnm.Print_Area" localSheetId="24">'Psych UG Cse Lst'!$A$1:$R$25</definedName>
    <definedName name="_xlnm.Print_Area" localSheetId="25">'Reh Cou Grad'!$A$1:$R$30</definedName>
    <definedName name="_xlnm.Print_Area" localSheetId="26">'Religion UG Cse Lst'!$A$1:$R$13</definedName>
    <definedName name="_xlnm.Print_Area" localSheetId="28">'Soc Work Grad'!$A$1:$S$12</definedName>
    <definedName name="_xlnm.Print_Area" localSheetId="29">'Soci Cse UG Lst'!$A$1:$R$17</definedName>
    <definedName name="_xlnm.Print_Area" localSheetId="27">'Social Wk Cse Lst'!$A$1:$R$20</definedName>
    <definedName name="_xlnm.Print_Area" localSheetId="47">'SocialPsych Found Grad'!$A$1:$R$19</definedName>
    <definedName name="_xlnm.Print_Area" localSheetId="30">'Wom Std UG Cse Lst'!$A$1:$R$25</definedName>
    <definedName name="_xlnm.Print_Titles" localSheetId="5">'Afri Sty UG Cse Lst'!$5:$8</definedName>
    <definedName name="_xlnm.Print_Titles" localSheetId="6">'Anthr UG Cse Lst'!$5:$8</definedName>
    <definedName name="_xlnm.Print_Titles" localSheetId="31">'B.S. Accounting'!$8:$8</definedName>
    <definedName name="_xlnm.Print_Titles" localSheetId="41">'B.S. Early Childhood'!$8:$8</definedName>
    <definedName name="_xlnm.Print_Titles" localSheetId="32">'B.S. Economics'!$8:$8</definedName>
    <definedName name="_xlnm.Print_Titles" localSheetId="43">'B.S. Elem Educ'!$8:$8</definedName>
    <definedName name="_xlnm.Print_Titles" localSheetId="49">'B.S. Excep Std Educ'!$8:$8</definedName>
    <definedName name="_xlnm.Print_Titles" localSheetId="34">'B.S. Finance'!$8:$8</definedName>
    <definedName name="_xlnm.Print_Titles" localSheetId="33">'B.S. General Business'!$8:$8</definedName>
    <definedName name="_xlnm.Print_Titles" localSheetId="35">'B.S. ISDS'!$8:$8</definedName>
    <definedName name="_xlnm.Print_Titles" localSheetId="36">'B.S. Mgt'!$8:$8</definedName>
    <definedName name="_xlnm.Print_Titles" localSheetId="37">'B.S. Mkt'!$8:$8</definedName>
    <definedName name="_xlnm.Print_Titles" localSheetId="48">'B.S. Scd Soc Educ'!$8:$8</definedName>
    <definedName name="_xlnm.Print_Titles" localSheetId="45">'B.S. Secd Engl Educ'!$8:$8</definedName>
    <definedName name="_xlnm.Print_Titles" localSheetId="8">'Comm Scidis UG Cse Lst'!$5:$8</definedName>
    <definedName name="_xlnm.Print_Titles" localSheetId="7">'CommSpc UF Cse Lst'!$5:$8</definedName>
    <definedName name="_xlnm.Print_Titles" localSheetId="9">'Crim UG Cse Lst'!$5:$8</definedName>
    <definedName name="_xlnm.Print_Titles" localSheetId="10">'Criminology Grad'!$5:$8</definedName>
    <definedName name="_xlnm.Print_Titles" localSheetId="11">'Eng &amp; Am Lit UG Cse Lst'!$5:$8</definedName>
    <definedName name="_xlnm.Print_Titles" localSheetId="52">ENGR!$8:$8</definedName>
    <definedName name="_xlnm.Print_Titles" localSheetId="46">'Foundations UG'!$8:$8</definedName>
    <definedName name="_xlnm.Print_Titles" localSheetId="13">'Geogr UG Cse Lst'!$5:$8</definedName>
    <definedName name="_xlnm.Print_Titles" localSheetId="15">'Gerontology Grad'!$5:$8</definedName>
    <definedName name="_xlnm.Print_Titles" localSheetId="14">'Gerontology UG Cse Lst'!$5:$8</definedName>
    <definedName name="_xlnm.Print_Titles" localSheetId="16">'History UG Cse Lst'!$5:$8</definedName>
    <definedName name="_xlnm.Print_Titles" localSheetId="17">'Hum Cse UG Lst'!$5:$8</definedName>
    <definedName name="_xlnm.Print_Titles" localSheetId="19">'Intl UG Cse Lst'!$5:$8</definedName>
    <definedName name="_xlnm.Print_Titles" localSheetId="18">'ISS Cse Lst'!$5:$8</definedName>
    <definedName name="_xlnm.Print_Titles" localSheetId="20">'LIS Grad'!$5:$8</definedName>
    <definedName name="_xlnm.Print_Titles" localSheetId="39">'M.A. Adult Ed Grad'!#REF!</definedName>
    <definedName name="_xlnm.Print_Titles" localSheetId="42">'M.A. Educ Ldsp'!#REF!</definedName>
    <definedName name="_xlnm.Print_Titles" localSheetId="50">'M.A. Special Ed'!#REF!</definedName>
    <definedName name="_xlnm.Print_Titles" localSheetId="44">'MA Elem Ed'!#REF!</definedName>
    <definedName name="_xlnm.Print_Titles" localSheetId="51">'MA Reading Education'!#REF!</definedName>
    <definedName name="_xlnm.Print_Titles" localSheetId="21">'Mass Comm'!$5:$8</definedName>
    <definedName name="_xlnm.Print_Titles" localSheetId="53">NURSING!$1:$8</definedName>
    <definedName name="_xlnm.Print_Titles" localSheetId="22">'Philosophy UG Cse Lst'!$5:$8</definedName>
    <definedName name="_xlnm.Print_Titles" localSheetId="23">'Pol Sci UG Cse Lst'!$5:$7</definedName>
    <definedName name="_xlnm.Print_Titles" localSheetId="12">'Prof Tech Writ UG Cse Lst'!$5:$8</definedName>
    <definedName name="_xlnm.Print_Titles" localSheetId="24">'Psych UG Cse Lst'!$5:$8</definedName>
    <definedName name="_xlnm.Print_Titles" localSheetId="25">'Reh Cou Grad'!$5:$8</definedName>
    <definedName name="_xlnm.Print_Titles" localSheetId="26">'Religion UG Cse Lst'!$5:$8</definedName>
    <definedName name="_xlnm.Print_Titles" localSheetId="28">'Soc Work Grad'!$5:$8</definedName>
    <definedName name="_xlnm.Print_Titles" localSheetId="29">'Soci Cse UG Lst'!$5:$8</definedName>
    <definedName name="_xlnm.Print_Titles" localSheetId="27">'Social Wk Cse Lst'!$5:$8</definedName>
    <definedName name="_xlnm.Print_Titles" localSheetId="47">'SocialPsych Found Grad'!#REF!</definedName>
    <definedName name="_xlnm.Print_Titles" localSheetId="30">'Wom Std UG Cse Lst'!$5:$8</definedName>
    <definedName name="Print_Titles_MI" localSheetId="5">'Afri Sty UG Cse Lst'!$5:$8</definedName>
    <definedName name="Print_Titles_MI" localSheetId="6">'Anthr UG Cse Lst'!$5:$8</definedName>
    <definedName name="Print_Titles_MI" localSheetId="31">'B.S. Accounting'!$8:$8</definedName>
    <definedName name="Print_Titles_MI" localSheetId="41">'B.S. Early Childhood'!$8:$8</definedName>
    <definedName name="Print_Titles_MI" localSheetId="32">'B.S. Economics'!$8:$8</definedName>
    <definedName name="Print_Titles_MI" localSheetId="43">'B.S. Elem Educ'!$8:$8</definedName>
    <definedName name="Print_Titles_MI" localSheetId="49">'B.S. Excep Std Educ'!$8:$8</definedName>
    <definedName name="Print_Titles_MI" localSheetId="34">'B.S. Finance'!$8:$8</definedName>
    <definedName name="Print_Titles_MI" localSheetId="33">'B.S. General Business'!$8:$8</definedName>
    <definedName name="Print_Titles_MI" localSheetId="35">'B.S. ISDS'!$8:$8</definedName>
    <definedName name="Print_Titles_MI" localSheetId="36">'B.S. Mgt'!$8:$8</definedName>
    <definedName name="Print_Titles_MI" localSheetId="37">'B.S. Mkt'!$8:$8</definedName>
    <definedName name="Print_Titles_MI" localSheetId="48">'B.S. Scd Soc Educ'!$8:$8</definedName>
    <definedName name="Print_Titles_MI" localSheetId="45">'B.S. Secd Engl Educ'!$8:$8</definedName>
    <definedName name="Print_Titles_MI" localSheetId="8">'Comm Scidis UG Cse Lst'!$5:$8</definedName>
    <definedName name="Print_Titles_MI" localSheetId="7">'CommSpc UF Cse Lst'!$5:$8</definedName>
    <definedName name="Print_Titles_MI" localSheetId="9">'Crim UG Cse Lst'!$5:$8</definedName>
    <definedName name="Print_Titles_MI" localSheetId="10">'Criminology Grad'!$5:$8</definedName>
    <definedName name="Print_Titles_MI" localSheetId="11">'Eng &amp; Am Lit UG Cse Lst'!$5:$8</definedName>
    <definedName name="Print_Titles_MI" localSheetId="52">ENGR!$8:$8</definedName>
    <definedName name="Print_Titles_MI" localSheetId="46">'Foundations UG'!$8:$8</definedName>
    <definedName name="Print_Titles_MI" localSheetId="13">'Geogr UG Cse Lst'!$5:$8</definedName>
    <definedName name="Print_Titles_MI" localSheetId="15">'Gerontology Grad'!$5:$8</definedName>
    <definedName name="Print_Titles_MI" localSheetId="14">'Gerontology UG Cse Lst'!$5:$8</definedName>
    <definedName name="Print_Titles_MI" localSheetId="16">'History UG Cse Lst'!$5:$8</definedName>
    <definedName name="Print_Titles_MI" localSheetId="17">'Hum Cse UG Lst'!$5:$8</definedName>
    <definedName name="Print_Titles_MI" localSheetId="19">'Intl UG Cse Lst'!$5:$8</definedName>
    <definedName name="Print_Titles_MI" localSheetId="18">'ISS Cse Lst'!$5:$8</definedName>
    <definedName name="Print_Titles_MI" localSheetId="20">'LIS Grad'!$5:$8</definedName>
    <definedName name="Print_Titles_MI" localSheetId="39">'M.A. Adult Ed Grad'!#REF!</definedName>
    <definedName name="Print_Titles_MI" localSheetId="40">'M.A. Counsel Ed Grad'!#REF!</definedName>
    <definedName name="Print_Titles_MI" localSheetId="42">'M.A. Educ Ldsp'!#REF!</definedName>
    <definedName name="Print_Titles_MI" localSheetId="50">'M.A. Special Ed'!#REF!</definedName>
    <definedName name="Print_Titles_MI" localSheetId="44">'MA Elem Ed'!#REF!</definedName>
    <definedName name="Print_Titles_MI" localSheetId="51">'MA Reading Education'!#REF!</definedName>
    <definedName name="Print_Titles_MI" localSheetId="21">'Mass Comm'!$5:$8</definedName>
    <definedName name="Print_Titles_MI" localSheetId="38">MBA!#REF!</definedName>
    <definedName name="Print_Titles_MI" localSheetId="53">NURSING!$8:$8</definedName>
    <definedName name="Print_Titles_MI" localSheetId="22">'Philosophy UG Cse Lst'!$5:$8</definedName>
    <definedName name="Print_Titles_MI" localSheetId="23">'Pol Sci UG Cse Lst'!$5:$7</definedName>
    <definedName name="Print_Titles_MI" localSheetId="12">'Prof Tech Writ UG Cse Lst'!$5:$8</definedName>
    <definedName name="Print_Titles_MI" localSheetId="24">'Psych UG Cse Lst'!$5:$8</definedName>
    <definedName name="Print_Titles_MI" localSheetId="25">'Reh Cou Grad'!$5:$8</definedName>
    <definedName name="Print_Titles_MI" localSheetId="26">'Religion UG Cse Lst'!$5:$8</definedName>
    <definedName name="Print_Titles_MI" localSheetId="28">'Soc Work Grad'!$5:$8</definedName>
    <definedName name="Print_Titles_MI" localSheetId="29">'Soci Cse UG Lst'!$5:$8</definedName>
    <definedName name="Print_Titles_MI" localSheetId="27">'Social Wk Cse Lst'!$5:$8</definedName>
    <definedName name="Print_Titles_MI" localSheetId="47">'SocialPsych Found Grad'!#REF!</definedName>
    <definedName name="Print_Titles_MI" localSheetId="30">'Wom Std UG Cse Lst'!$5:$8</definedName>
  </definedNames>
  <calcPr calcId="162913" fullCalcOnLoad="1"/>
</workbook>
</file>

<file path=xl/calcChain.xml><?xml version="1.0" encoding="utf-8"?>
<calcChain xmlns="http://schemas.openxmlformats.org/spreadsheetml/2006/main">
  <c r="B13" i="43" l="1"/>
  <c r="B14" i="43"/>
  <c r="B17" i="44"/>
  <c r="B26" i="44" s="1"/>
  <c r="B22" i="44"/>
  <c r="B18" i="45"/>
  <c r="B24" i="45" s="1"/>
  <c r="B10" i="46"/>
  <c r="C10" i="46"/>
  <c r="E10" i="46"/>
  <c r="D10" i="46" s="1"/>
  <c r="F10" i="46"/>
  <c r="G10" i="46"/>
  <c r="I10" i="46"/>
  <c r="H10" i="46" s="1"/>
  <c r="B11" i="46"/>
  <c r="C11" i="46"/>
  <c r="E11" i="46"/>
  <c r="D11" i="46" s="1"/>
  <c r="F11" i="46"/>
  <c r="G11" i="46"/>
  <c r="I11" i="46"/>
  <c r="H11" i="46" s="1"/>
  <c r="F12" i="46"/>
  <c r="G12" i="46"/>
  <c r="E13" i="46"/>
  <c r="D13" i="46" s="1"/>
  <c r="F13" i="46"/>
  <c r="D14" i="46"/>
  <c r="G14" i="46"/>
  <c r="F14" i="46" s="1"/>
  <c r="F15" i="46"/>
  <c r="G15" i="46"/>
  <c r="H15" i="46"/>
  <c r="I15" i="46"/>
  <c r="J15" i="46"/>
  <c r="K15" i="46"/>
  <c r="M15" i="46"/>
  <c r="L15" i="46" s="1"/>
  <c r="B16" i="46"/>
  <c r="C16" i="46"/>
  <c r="E16" i="46"/>
  <c r="D16" i="46" s="1"/>
  <c r="F16" i="46"/>
  <c r="G16" i="46"/>
  <c r="H16" i="46"/>
  <c r="I16" i="46"/>
  <c r="J16" i="46"/>
  <c r="K16" i="46"/>
  <c r="M16" i="46"/>
  <c r="L16" i="46" s="1"/>
  <c r="B17" i="46"/>
  <c r="C17" i="46"/>
  <c r="E17" i="46"/>
  <c r="D17" i="46" s="1"/>
  <c r="F17" i="46"/>
  <c r="G17" i="46"/>
  <c r="H17" i="46"/>
  <c r="I17" i="46"/>
  <c r="K17" i="46" s="1"/>
  <c r="B18" i="46"/>
  <c r="C18" i="46"/>
  <c r="E18" i="46"/>
  <c r="D18" i="46" s="1"/>
  <c r="F18" i="46"/>
  <c r="G18" i="46"/>
  <c r="H18" i="46"/>
  <c r="I18" i="46"/>
  <c r="K18" i="46" s="1"/>
  <c r="B19" i="46"/>
  <c r="C19" i="46"/>
  <c r="E19" i="46"/>
  <c r="D19" i="46" s="1"/>
  <c r="F19" i="46"/>
  <c r="G19" i="46"/>
  <c r="H19" i="46"/>
  <c r="I19" i="46"/>
  <c r="K19" i="46" s="1"/>
  <c r="H20" i="46"/>
  <c r="I20" i="46"/>
  <c r="K20" i="46"/>
  <c r="J20" i="46" s="1"/>
  <c r="J21" i="46"/>
  <c r="L21" i="46"/>
  <c r="B15" i="4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B36" i="41" s="1"/>
  <c r="B37" i="41" s="1"/>
  <c r="B38" i="41" s="1"/>
  <c r="B39" i="41" s="1"/>
  <c r="B40" i="41" s="1"/>
  <c r="B41" i="41" s="1"/>
  <c r="B42" i="41" s="1"/>
  <c r="B43" i="41" s="1"/>
  <c r="B46" i="41" s="1"/>
  <c r="B47" i="41" s="1"/>
  <c r="B48" i="41" s="1"/>
  <c r="B49" i="41" s="1"/>
  <c r="B50" i="41" s="1"/>
  <c r="B51" i="41" s="1"/>
  <c r="B52" i="41" s="1"/>
  <c r="B53" i="41" s="1"/>
  <c r="B54" i="41" s="1"/>
  <c r="B55" i="41" s="1"/>
  <c r="B56" i="41" s="1"/>
  <c r="B57" i="41" s="1"/>
  <c r="B58" i="41" s="1"/>
  <c r="B59" i="41" s="1"/>
  <c r="B60" i="41" s="1"/>
  <c r="B61" i="41" s="1"/>
  <c r="B62" i="41" s="1"/>
  <c r="B63" i="41" s="1"/>
  <c r="B64" i="41" s="1"/>
  <c r="B65" i="41" s="1"/>
  <c r="B66" i="41" s="1"/>
  <c r="B67" i="41" s="1"/>
  <c r="B68" i="41" s="1"/>
  <c r="B69" i="41" s="1"/>
  <c r="B70" i="41" s="1"/>
  <c r="B71" i="41" s="1"/>
  <c r="B72" i="41" s="1"/>
  <c r="B73" i="41" s="1"/>
  <c r="B74" i="41" s="1"/>
  <c r="B75" i="41" s="1"/>
  <c r="B76" i="41" s="1"/>
  <c r="B77" i="41" s="1"/>
  <c r="B78" i="41" s="1"/>
  <c r="B79" i="41" s="1"/>
  <c r="B80" i="41" s="1"/>
  <c r="M18" i="46" l="1"/>
  <c r="L18" i="46" s="1"/>
  <c r="J18" i="46"/>
  <c r="J17" i="46"/>
  <c r="M17" i="46"/>
  <c r="L17" i="46" s="1"/>
  <c r="J19" i="46"/>
  <c r="M19" i="46"/>
  <c r="L19" i="46" s="1"/>
  <c r="M20" i="46"/>
  <c r="L20" i="46" s="1"/>
  <c r="K11" i="46"/>
  <c r="K10" i="46"/>
  <c r="M10" i="46" l="1"/>
  <c r="L10" i="46" s="1"/>
  <c r="J10" i="46"/>
  <c r="J11" i="46"/>
  <c r="M11" i="46"/>
  <c r="L11" i="46" s="1"/>
</calcChain>
</file>

<file path=xl/sharedStrings.xml><?xml version="1.0" encoding="utf-8"?>
<sst xmlns="http://schemas.openxmlformats.org/spreadsheetml/2006/main" count="6295" uniqueCount="1595">
  <si>
    <t>Reading in Sec/Higher Ed</t>
  </si>
  <si>
    <t>RED 6365</t>
  </si>
  <si>
    <t>Class Diag Rdg Problms</t>
  </si>
  <si>
    <t>RED 6540</t>
  </si>
  <si>
    <t>Remed Compre. Problms</t>
  </si>
  <si>
    <t>RED 6544</t>
  </si>
  <si>
    <t>Rem Rd Writ Voc</t>
  </si>
  <si>
    <t>RED 6545</t>
  </si>
  <si>
    <t>Surv. Rdg.Research</t>
  </si>
  <si>
    <t>RED 6747</t>
  </si>
  <si>
    <t>Indpnt Study</t>
  </si>
  <si>
    <t>RED 6906</t>
  </si>
  <si>
    <t>Sci for Child</t>
  </si>
  <si>
    <t>SCE 6616</t>
  </si>
  <si>
    <t>SCE 5937</t>
  </si>
  <si>
    <t>Trends Elem Soc St. Ed</t>
  </si>
  <si>
    <t>SSE 6617</t>
  </si>
  <si>
    <t>Drama Activities Elem Sch</t>
  </si>
  <si>
    <t>THE 6720</t>
  </si>
  <si>
    <t>Literacy &amp; Technology</t>
  </si>
  <si>
    <t>RED 6449</t>
  </si>
  <si>
    <t>Vocabulary and Word Study</t>
  </si>
  <si>
    <t>History &amp; Models of Reading</t>
  </si>
  <si>
    <t>Lrg/Dvlp Ch</t>
  </si>
  <si>
    <t>EDF 3122</t>
  </si>
  <si>
    <t>Measr Tchrs</t>
  </si>
  <si>
    <t>EDF 4430</t>
  </si>
  <si>
    <t>Found Spec Ed</t>
  </si>
  <si>
    <t>EEX 4011</t>
  </si>
  <si>
    <t>IntgtngSpecSt</t>
  </si>
  <si>
    <t>EEX 4070</t>
  </si>
  <si>
    <t>Mtd Lang Mid Sch</t>
  </si>
  <si>
    <t>LAE 4323</t>
  </si>
  <si>
    <t>Mtd Hs Lan</t>
  </si>
  <si>
    <t>LAE 4335</t>
  </si>
  <si>
    <t>Adolscnt Lit</t>
  </si>
  <si>
    <t>LAE 4464</t>
  </si>
  <si>
    <t>Mtd Eng Ed Prac</t>
  </si>
  <si>
    <t>LAE 4530</t>
  </si>
  <si>
    <t>Foundations</t>
  </si>
  <si>
    <t>Child Growth/Learn</t>
  </si>
  <si>
    <t>EDF 4111</t>
  </si>
  <si>
    <t>IDS 4430</t>
  </si>
  <si>
    <t>Values Choice</t>
  </si>
  <si>
    <t>IDS 3115</t>
  </si>
  <si>
    <t xml:space="preserve">Social and Psych Foundations </t>
  </si>
  <si>
    <t>Statistical Analy.Ed.Res.</t>
  </si>
  <si>
    <t>EDF 6407</t>
  </si>
  <si>
    <t>Fndtns Measmrnt</t>
  </si>
  <si>
    <t>Fndtns Ed Rsrch</t>
  </si>
  <si>
    <t>Child Devlpmnt</t>
  </si>
  <si>
    <t>EDF 6120</t>
  </si>
  <si>
    <t>Group Proc/Ed Personnel</t>
  </si>
  <si>
    <t>EDF 6165</t>
  </si>
  <si>
    <t>Psy Fndnts Ed</t>
  </si>
  <si>
    <t>EDF 6211</t>
  </si>
  <si>
    <t>Lrng Prin Ap/Ins</t>
  </si>
  <si>
    <t>EDF 6215</t>
  </si>
  <si>
    <t>Theors Pers Couns</t>
  </si>
  <si>
    <t>Hist Fd. Am.Educ.</t>
  </si>
  <si>
    <t>EDF 6517</t>
  </si>
  <si>
    <t>Phil Fndtns AmEd</t>
  </si>
  <si>
    <t>SocEco Fndnts Ed</t>
  </si>
  <si>
    <t>B.S. Secondary Social Science Education</t>
  </si>
  <si>
    <t>TchMidSocS</t>
  </si>
  <si>
    <t>SSE 4333</t>
  </si>
  <si>
    <t>Scndy Sc S</t>
  </si>
  <si>
    <t>SSE 4334</t>
  </si>
  <si>
    <t>CommSklsSocS</t>
  </si>
  <si>
    <t>SSE 4640</t>
  </si>
  <si>
    <t>Tchg Elem School Science</t>
  </si>
  <si>
    <t>B.S. Exceptional Student Education</t>
  </si>
  <si>
    <t>Yg.Child.Spec.Needs</t>
  </si>
  <si>
    <t>UgradPrctBeh</t>
  </si>
  <si>
    <t>EED 4941</t>
  </si>
  <si>
    <t>EdAssExcpStud</t>
  </si>
  <si>
    <t>EEX 4221</t>
  </si>
  <si>
    <t>EdExcpAdult</t>
  </si>
  <si>
    <t>EEX 4243</t>
  </si>
  <si>
    <t>BehMgmtRskSt</t>
  </si>
  <si>
    <t>EEX 4604</t>
  </si>
  <si>
    <t>Narr.Perpct.Except.</t>
  </si>
  <si>
    <t>EEX 4742</t>
  </si>
  <si>
    <t>ClinTchSpecEd</t>
  </si>
  <si>
    <t>EEX 4846</t>
  </si>
  <si>
    <t>IndStyExcpEd</t>
  </si>
  <si>
    <t>EEX 4905</t>
  </si>
  <si>
    <t>DirectedStudy</t>
  </si>
  <si>
    <t>EEX 4909</t>
  </si>
  <si>
    <t>SrSemnExcp</t>
  </si>
  <si>
    <t>EEX 4936</t>
  </si>
  <si>
    <t>IntrnExcpEd</t>
  </si>
  <si>
    <t>EEX 4940</t>
  </si>
  <si>
    <t>Pract.In ESE</t>
  </si>
  <si>
    <t>EEX 4941</t>
  </si>
  <si>
    <t>Intrn SLD</t>
  </si>
  <si>
    <t>ELD 4011</t>
  </si>
  <si>
    <t>DirStudLD</t>
  </si>
  <si>
    <t>ELD 4909</t>
  </si>
  <si>
    <t>UgradPracSLD</t>
  </si>
  <si>
    <t>ELD 4941</t>
  </si>
  <si>
    <t>Intro MR</t>
  </si>
  <si>
    <t>EMR 4011</t>
  </si>
  <si>
    <t>UgrdPracMntl</t>
  </si>
  <si>
    <t>EMR 4941</t>
  </si>
  <si>
    <t>MA Special Education</t>
  </si>
  <si>
    <t>Ed Strategies Beh. Dis</t>
  </si>
  <si>
    <t>EED 6211</t>
  </si>
  <si>
    <t>Adv Theor Beh Dis</t>
  </si>
  <si>
    <t>EED 6215</t>
  </si>
  <si>
    <t>Ed Strtgs Behav</t>
  </si>
  <si>
    <t>EED 6612</t>
  </si>
  <si>
    <t>Sup Prctcm Beh</t>
  </si>
  <si>
    <t>EED 6943</t>
  </si>
  <si>
    <t>Wrkng Wth Famls</t>
  </si>
  <si>
    <t>EEX 5752</t>
  </si>
  <si>
    <t>Trends &amp; Issues</t>
  </si>
  <si>
    <t>EEX 6025</t>
  </si>
  <si>
    <t>Adv Psy Ed Excptl</t>
  </si>
  <si>
    <t>EEX 6222</t>
  </si>
  <si>
    <t>Trans Progrmng</t>
  </si>
  <si>
    <t>EEX 6245</t>
  </si>
  <si>
    <t>Instrcnl Apprch</t>
  </si>
  <si>
    <t>EEX 6248</t>
  </si>
  <si>
    <t>Mgt &amp; Mot Ex/At Risk</t>
  </si>
  <si>
    <t>EEX 6612</t>
  </si>
  <si>
    <t>Ed Presch Hndcap</t>
  </si>
  <si>
    <t>EEX 6706</t>
  </si>
  <si>
    <t>Conslt &amp; Coll</t>
  </si>
  <si>
    <t>EEX 6732</t>
  </si>
  <si>
    <t>Indepent Study</t>
  </si>
  <si>
    <t>EEX 6906</t>
  </si>
  <si>
    <t>Adv. Seminar</t>
  </si>
  <si>
    <t>EEX 6939</t>
  </si>
  <si>
    <t>EEX 6943</t>
  </si>
  <si>
    <t>Internship, Spec.Ed.</t>
  </si>
  <si>
    <t>Nature/needs Gifted</t>
  </si>
  <si>
    <t>EGI 5051</t>
  </si>
  <si>
    <t>Theo.&amp;Dev. Creativity</t>
  </si>
  <si>
    <t>EGI 5325</t>
  </si>
  <si>
    <t>Adv Spcfc Lrn Dis</t>
  </si>
  <si>
    <t>ELD 6015</t>
  </si>
  <si>
    <t>Ed. Strategies Std. SLD</t>
  </si>
  <si>
    <t>ELD 6235</t>
  </si>
  <si>
    <t>Practicum LD</t>
  </si>
  <si>
    <t>ELD 6943</t>
  </si>
  <si>
    <t>Adv Thry/Prctcs MR</t>
  </si>
  <si>
    <t>EMR 6052</t>
  </si>
  <si>
    <t>Grad Prctcm Mntl</t>
  </si>
  <si>
    <t>EMR 6943</t>
  </si>
  <si>
    <t>MA Reading Education</t>
  </si>
  <si>
    <t>Eng Orntatn</t>
  </si>
  <si>
    <t>EGN 1002:</t>
  </si>
  <si>
    <t>Statics   (Civil)</t>
  </si>
  <si>
    <t>EGN 3311:</t>
  </si>
  <si>
    <t>Dynamics  (Civil)</t>
  </si>
  <si>
    <t>EGN 3321:</t>
  </si>
  <si>
    <t>Mchncs Mtrls(Civil)</t>
  </si>
  <si>
    <t>EGN 3331:</t>
  </si>
  <si>
    <t>:Lab/3331</t>
  </si>
  <si>
    <t>EGN 3331L</t>
  </si>
  <si>
    <t>Thrmodymcs I(Chem)</t>
  </si>
  <si>
    <t>EGN 3343:</t>
  </si>
  <si>
    <t>USF: Sarasota/Manatee</t>
  </si>
  <si>
    <t>:BscFluidMchncs</t>
  </si>
  <si>
    <t>EGN 3353C</t>
  </si>
  <si>
    <t>:Mtrls Eng I (Civil)</t>
  </si>
  <si>
    <t>EGN 3365L</t>
  </si>
  <si>
    <t>IntroElecSysI(Elect)</t>
  </si>
  <si>
    <t>EGN 3373:</t>
  </si>
  <si>
    <t>IntrElecSysII</t>
  </si>
  <si>
    <t>EGN 3374:</t>
  </si>
  <si>
    <t>IntrElecSysIII</t>
  </si>
  <si>
    <t>EGN 3375:</t>
  </si>
  <si>
    <t>Systm Dynmcs</t>
  </si>
  <si>
    <t>Eng Stat I   (Indust)</t>
  </si>
  <si>
    <t>EGN 3443:</t>
  </si>
  <si>
    <t>Eng Ecnmy I  (Indust)</t>
  </si>
  <si>
    <t>EGN 3613:</t>
  </si>
  <si>
    <t>Intr Linr Sys(Indust)</t>
  </si>
  <si>
    <t>EGN 4450:</t>
  </si>
  <si>
    <t>:Ctrct/Spec/Eth</t>
  </si>
  <si>
    <t>CGN 4122C</t>
  </si>
  <si>
    <t>Natr/Sml Scl Treatment</t>
  </si>
  <si>
    <t>CGN 4933:</t>
  </si>
  <si>
    <t>ISO 9000/1400</t>
  </si>
  <si>
    <t>EIN 4933:</t>
  </si>
  <si>
    <t>0D</t>
  </si>
  <si>
    <t>0N</t>
  </si>
  <si>
    <t>Occupational Safety</t>
  </si>
  <si>
    <t>Indust Stat/Qual Cont</t>
  </si>
  <si>
    <t>ESI 4221:</t>
  </si>
  <si>
    <t>Deterministic OR</t>
  </si>
  <si>
    <t>ESI 4312:</t>
  </si>
  <si>
    <t>Probabilistic OR</t>
  </si>
  <si>
    <t>ESI 4313:</t>
  </si>
  <si>
    <t>Structures 1</t>
  </si>
  <si>
    <t>CES 3102:</t>
  </si>
  <si>
    <t xml:space="preserve"> Eng Apps ParDiffEq</t>
  </si>
  <si>
    <t>EGN 5422:</t>
  </si>
  <si>
    <t xml:space="preserve"> Eng Anlsys III</t>
  </si>
  <si>
    <t>EGN 5423:</t>
  </si>
  <si>
    <t xml:space="preserve"> Eng Analsys IV</t>
  </si>
  <si>
    <t>EGN 5424:</t>
  </si>
  <si>
    <t xml:space="preserve"> Eng Analsys V</t>
  </si>
  <si>
    <t>EGN 5425:</t>
  </si>
  <si>
    <t xml:space="preserve"> SpecTopCivEng</t>
  </si>
  <si>
    <t>CGN 5933:</t>
  </si>
  <si>
    <t>Free Surface Flow</t>
  </si>
  <si>
    <t>CWR 6235:</t>
  </si>
  <si>
    <t>Human Comp Interface</t>
  </si>
  <si>
    <t>CAP 6100:</t>
  </si>
  <si>
    <t xml:space="preserve"> Spec Topics</t>
  </si>
  <si>
    <t>CIS 6930:</t>
  </si>
  <si>
    <t>atabase Thry. &amp; Design</t>
  </si>
  <si>
    <t>omputer Networks</t>
  </si>
  <si>
    <t xml:space="preserve"> Opertng Sys</t>
  </si>
  <si>
    <t>COP 6611:</t>
  </si>
  <si>
    <t xml:space="preserve"> Prog Lang/TRans</t>
  </si>
  <si>
    <t>COP 6621:</t>
  </si>
  <si>
    <t>GradAlgorithms</t>
  </si>
  <si>
    <t>COT 6405:</t>
  </si>
  <si>
    <t xml:space="preserve"> Prin Comp Archtc</t>
  </si>
  <si>
    <t>EEL 6764:</t>
  </si>
  <si>
    <t xml:space="preserve"> Dgtl Signl Proc</t>
  </si>
  <si>
    <t>EEL 6502:</t>
  </si>
  <si>
    <t xml:space="preserve"> Comm Sys I</t>
  </si>
  <si>
    <t>EEL 6534:</t>
  </si>
  <si>
    <t xml:space="preserve"> Comm Sys II</t>
  </si>
  <si>
    <t>EEL 6535:</t>
  </si>
  <si>
    <t xml:space="preserve"> Rndm PrcsElcEng</t>
  </si>
  <si>
    <t>EEL 6545:</t>
  </si>
  <si>
    <t xml:space="preserve"> Opt Fiber Comm</t>
  </si>
  <si>
    <t>EEL 6563:</t>
  </si>
  <si>
    <t>PrinCompArchitecture</t>
  </si>
  <si>
    <t xml:space="preserve"> Select Elec Topc</t>
  </si>
  <si>
    <t>EEL 6935:</t>
  </si>
  <si>
    <t xml:space="preserve"> Spread Spectrum Comm</t>
  </si>
  <si>
    <t>EEL 7931:</t>
  </si>
  <si>
    <t xml:space="preserve"> Princ Eng Mgmt</t>
  </si>
  <si>
    <t>EIN 5322:</t>
  </si>
  <si>
    <t xml:space="preserve"> Eng Value Anlys</t>
  </si>
  <si>
    <t>EIN 5357:</t>
  </si>
  <si>
    <t>Eng Syst Safety</t>
  </si>
  <si>
    <t>EIN 6215:</t>
  </si>
  <si>
    <t>Occup Safety Engin</t>
  </si>
  <si>
    <t>EIN 6216:</t>
  </si>
  <si>
    <t>1dl</t>
  </si>
  <si>
    <t>Tech &amp; Law</t>
  </si>
  <si>
    <t>EIN 6106:</t>
  </si>
  <si>
    <t>EM-Human Relations</t>
  </si>
  <si>
    <t>EIN 6108:</t>
  </si>
  <si>
    <t xml:space="preserve"> Tech &amp; Markets</t>
  </si>
  <si>
    <t>EIN 6121:</t>
  </si>
  <si>
    <t xml:space="preserve"> Wrk Dsn/Prod Eng</t>
  </si>
  <si>
    <t>EIN 6319:</t>
  </si>
  <si>
    <t xml:space="preserve"> Eng Mgmt Pol/Str</t>
  </si>
  <si>
    <t>EIN 6323:</t>
  </si>
  <si>
    <t xml:space="preserve"> Tech Entrpener</t>
  </si>
  <si>
    <t>EIN 6324:</t>
  </si>
  <si>
    <t xml:space="preserve"> Prob Eng Mangmnt</t>
  </si>
  <si>
    <t>EIN 6386:</t>
  </si>
  <si>
    <t xml:space="preserve"> Spec Topic I</t>
  </si>
  <si>
    <t>EIN 6934:</t>
  </si>
  <si>
    <t>QM Qual Mgmnt</t>
  </si>
  <si>
    <t>roject Management</t>
  </si>
  <si>
    <t xml:space="preserve"> Spec Topics II</t>
  </si>
  <si>
    <t>EIN 6935:</t>
  </si>
  <si>
    <t>enchmarking</t>
  </si>
  <si>
    <t>nvironmental Law</t>
  </si>
  <si>
    <t>dv. TQM Quality</t>
  </si>
  <si>
    <t>anufacturing</t>
  </si>
  <si>
    <t>ech &amp; Finance</t>
  </si>
  <si>
    <t xml:space="preserve"> Spec Topics III</t>
  </si>
  <si>
    <t>EIN 6936:</t>
  </si>
  <si>
    <t>nFctrng Cost Analysis</t>
  </si>
  <si>
    <t>1st C. Management</t>
  </si>
  <si>
    <t>SO 9000/1400</t>
  </si>
  <si>
    <t xml:space="preserve"> Stat Meth Eng Mg</t>
  </si>
  <si>
    <t>ESI 5219:</t>
  </si>
  <si>
    <t xml:space="preserve"> Ops Rsrch Eng Mg</t>
  </si>
  <si>
    <t>ESI 5306:</t>
  </si>
  <si>
    <t>Mft Sys Analysis</t>
  </si>
  <si>
    <t>ESI 5470:</t>
  </si>
  <si>
    <t xml:space="preserve"> Qual Assur Plan</t>
  </si>
  <si>
    <t>ESI 6225:</t>
  </si>
  <si>
    <t xml:space="preserve"> Stat. Design Models</t>
  </si>
  <si>
    <t>ESI 6247:</t>
  </si>
  <si>
    <t>Engineering</t>
  </si>
  <si>
    <t>College of Nursing</t>
  </si>
  <si>
    <t>Fam/Pop-Based Health Promotion</t>
  </si>
  <si>
    <t>NGR 6080</t>
  </si>
  <si>
    <t>Theor Bas of Adv Prac Nurs</t>
  </si>
  <si>
    <t>NGR 6121</t>
  </si>
  <si>
    <t>Health Assess Across Life Span</t>
  </si>
  <si>
    <t>NUR 3064C</t>
  </si>
  <si>
    <t>Nursing Majors Or Ci</t>
  </si>
  <si>
    <t>Culture of Nursing</t>
  </si>
  <si>
    <t>NUR 3113</t>
  </si>
  <si>
    <t>Intro to Clinical Judgment</t>
  </si>
  <si>
    <t>NUR 3114</t>
  </si>
  <si>
    <t>Nursing Majors Or Ci. Cr: Nur 3114l</t>
  </si>
  <si>
    <t>Rehab Across the Life Span</t>
  </si>
  <si>
    <t>NUR 4765C</t>
  </si>
  <si>
    <t>Nursing Majors Or Ci.</t>
  </si>
  <si>
    <t>Critical Care</t>
  </si>
  <si>
    <t>NUR 4766</t>
  </si>
  <si>
    <t>Pathophys for Adv Practice</t>
  </si>
  <si>
    <t>NGR 6140</t>
  </si>
  <si>
    <t>Nursing Majors Only</t>
  </si>
  <si>
    <t>Subst Abuse Across Lifespan</t>
  </si>
  <si>
    <t>NGR 6194</t>
  </si>
  <si>
    <t>Nursing Research</t>
  </si>
  <si>
    <t>NGR 6800</t>
  </si>
  <si>
    <t>Nursing Majors Or Ci. cr: Nur 3114l</t>
  </si>
  <si>
    <t>Pharmacology in Nurs Practice</t>
  </si>
  <si>
    <t>NUR 3145</t>
  </si>
  <si>
    <t>Eth Legl Asp Nur &amp; Health Care</t>
  </si>
  <si>
    <t>NUR 3829</t>
  </si>
  <si>
    <t>Culture In Nursing Practice</t>
  </si>
  <si>
    <t>NUR 4041</t>
  </si>
  <si>
    <t>Community Health</t>
  </si>
  <si>
    <t>NUR 4636</t>
  </si>
  <si>
    <t>Nursing Majors Or Ci. cr: Nur 4636l</t>
  </si>
  <si>
    <t>Clin Practice in Commun Health</t>
  </si>
  <si>
    <t>NUR 4636L</t>
  </si>
  <si>
    <t>Nursing Majors Or Ci. cr: Nur 4636</t>
  </si>
  <si>
    <t>Independent Study</t>
  </si>
  <si>
    <t>NUR 4905C</t>
  </si>
  <si>
    <t>College Approval Required</t>
  </si>
  <si>
    <t>Sel/Topics</t>
  </si>
  <si>
    <t>NUR 4935</t>
  </si>
  <si>
    <t>Substance Abuse</t>
  </si>
  <si>
    <t>D.L. - Nursing Majors only or Ci</t>
  </si>
  <si>
    <t>Eth/Lgl/Pol Iss in Adv Nurs</t>
  </si>
  <si>
    <t>NGR 6155</t>
  </si>
  <si>
    <t>D.L. - Nursing Majors Only</t>
  </si>
  <si>
    <t>Nursing Inquiry</t>
  </si>
  <si>
    <t>NUR 4165</t>
  </si>
  <si>
    <t>Leadership/Management</t>
  </si>
  <si>
    <t>NUR 4838</t>
  </si>
  <si>
    <t>D.L. - Nursing Majors Or Ci.</t>
  </si>
  <si>
    <t>Death &amp; Dying D/L</t>
  </si>
  <si>
    <t>Preceptorship</t>
  </si>
  <si>
    <t>NUR 4948L</t>
  </si>
  <si>
    <t>Health Assess in Adv Practice</t>
  </si>
  <si>
    <t>NGR 6001</t>
  </si>
  <si>
    <t>Pharmacology for Adv Practice</t>
  </si>
  <si>
    <t>NGR 6199</t>
  </si>
  <si>
    <t>Registered Nurse Students Only</t>
  </si>
  <si>
    <t>Practicum I, Adult Nursing</t>
  </si>
  <si>
    <t>NGR 6212L</t>
  </si>
  <si>
    <t>* Sara. Mem. Hosp.</t>
  </si>
  <si>
    <t>Practicum II Adult Health</t>
  </si>
  <si>
    <t>NGR 6213L</t>
  </si>
  <si>
    <t>Prac I Family Centered Nrsg</t>
  </si>
  <si>
    <t>NGR 6617</t>
  </si>
  <si>
    <t>Prac IV Family Centered Nursng</t>
  </si>
  <si>
    <t>NGR 6619L</t>
  </si>
  <si>
    <t>* (DL) Sarasota Mem Hosp</t>
  </si>
  <si>
    <t>REGISTERED NURSE STUDENTS ONLY cr: Nur 3114l</t>
  </si>
  <si>
    <t>Educ Role of the Nurse</t>
  </si>
  <si>
    <t>(DL)</t>
  </si>
  <si>
    <t>FULLY ADIMITTED NURSING STUDENTS</t>
  </si>
  <si>
    <t>Prim Care Yng/Mid-Aged Adults</t>
  </si>
  <si>
    <t>NGR 6206</t>
  </si>
  <si>
    <t>FULLY ADMITTED NURSING MAJORS</t>
  </si>
  <si>
    <t>REGISTERED NURSE STUDENTS ONLY</t>
  </si>
  <si>
    <t>REGISTERED NURSE STUDENTS ONLY. Coreq: NUR 4636L</t>
  </si>
  <si>
    <t>REGISTERED NURSE STUDENTS ONLY. cr: Nur 4636</t>
  </si>
  <si>
    <t>Substnce Abuse Across Lifespan</t>
  </si>
  <si>
    <t>NUR 4645</t>
  </si>
  <si>
    <t>Ethical/Legal Policy Issues</t>
  </si>
  <si>
    <t>NGR 6135</t>
  </si>
  <si>
    <t>FULLY ADMITTED NURSING MAJORS ONLY</t>
  </si>
  <si>
    <t>Practicum III Adult Health</t>
  </si>
  <si>
    <t>NGR 6214L</t>
  </si>
  <si>
    <t>Primary Care of the Well Child</t>
  </si>
  <si>
    <t>NGR 6300</t>
  </si>
  <si>
    <t>FULLY ADMITTED NURSING MAJORS ONLY (DL)</t>
  </si>
  <si>
    <t>Prac II Family Centered Nursng</t>
  </si>
  <si>
    <t>NGR 6616L</t>
  </si>
  <si>
    <t>Prac III Family Centered Nrsg</t>
  </si>
  <si>
    <t>NGR 6618L</t>
  </si>
  <si>
    <t>REGISTERED NURSE STUDENTS ONLY (DL)</t>
  </si>
  <si>
    <t>Current Trends and Issues</t>
  </si>
  <si>
    <t>DL</t>
  </si>
  <si>
    <t>Primary Care of Adolescents</t>
  </si>
  <si>
    <t>NGR 6204</t>
  </si>
  <si>
    <t>Primary Care of the Ill Child</t>
  </si>
  <si>
    <t>NGR 6301</t>
  </si>
  <si>
    <t>NGR 6905</t>
  </si>
  <si>
    <t>Practicum II Primary Care</t>
  </si>
  <si>
    <t>NGR 6931</t>
  </si>
  <si>
    <t>Practicum III Primary Care</t>
  </si>
  <si>
    <t>SSP</t>
  </si>
  <si>
    <t>Mon or Tues 8-4:30</t>
  </si>
  <si>
    <t>RN Transition</t>
  </si>
  <si>
    <t>History of Nursing</t>
  </si>
  <si>
    <t>TITLE</t>
  </si>
  <si>
    <t>DAYS</t>
  </si>
  <si>
    <t>D/L Sarasota MH Fully Admitted Nursing Majors Only</t>
  </si>
  <si>
    <t>D/L Sarasota MH College Approval for Non-Nursing</t>
  </si>
  <si>
    <t>D/L Sarasota MH Nursing Majors Only</t>
  </si>
  <si>
    <t>Primary Care: Adol/You Ad</t>
  </si>
  <si>
    <t>D/L Sarasoat MH Fully Admitted Nursing Majors Only</t>
  </si>
  <si>
    <t>PC Practicum: Child</t>
  </si>
  <si>
    <t>Sarasota MH Fully Admitted Nursing Majors Only</t>
  </si>
  <si>
    <t>PC Practicum: Ado/You Ad</t>
  </si>
  <si>
    <t xml:space="preserve">Branch Campus/Site: </t>
  </si>
  <si>
    <t xml:space="preserve">Program Name:  </t>
  </si>
  <si>
    <t>(From Program Offering Sheet)</t>
  </si>
  <si>
    <t>Semesters Offered</t>
  </si>
  <si>
    <t>Foundation of Measurement</t>
  </si>
  <si>
    <t>EDF 6432 (15)</t>
  </si>
  <si>
    <t xml:space="preserve">Foundation Educational Research </t>
  </si>
  <si>
    <t>EDF 6481 (6)</t>
  </si>
  <si>
    <t>SPG99</t>
  </si>
  <si>
    <t>EDF 6606 (22)</t>
  </si>
  <si>
    <t>Prin of Counseling Prof</t>
  </si>
  <si>
    <t>MHS 6006 (21)</t>
  </si>
  <si>
    <t>SPG 00</t>
  </si>
  <si>
    <t>Soci-Econ Found American Ed</t>
  </si>
  <si>
    <t>EDF 6606 (7)</t>
  </si>
  <si>
    <t>Foundations Educational Research</t>
  </si>
  <si>
    <t>EDF 6481 (22)</t>
  </si>
  <si>
    <t>Couns Spec Population Groups</t>
  </si>
  <si>
    <t>MHS 6420 (19)</t>
  </si>
  <si>
    <t>SUM00</t>
  </si>
  <si>
    <t>Apprais Proc in Counseling</t>
  </si>
  <si>
    <t>MHS 6200 (17)</t>
  </si>
  <si>
    <t>EDF 6432 (13)</t>
  </si>
  <si>
    <t>EDF 6217 (16)</t>
  </si>
  <si>
    <t>MHS 6006 (10)</t>
  </si>
  <si>
    <t>Counseling Theories/Pract</t>
  </si>
  <si>
    <t>MHS 6400 (20)</t>
  </si>
  <si>
    <t>SPG01</t>
  </si>
  <si>
    <t>Personalities Theories/Hum Development</t>
  </si>
  <si>
    <t>EDF 6354 (22)</t>
  </si>
  <si>
    <t>Group Counsel Theories/Pract</t>
  </si>
  <si>
    <t>MHS 6509 (7)</t>
  </si>
  <si>
    <t>MHS 6509 (11)</t>
  </si>
  <si>
    <t>Career Development</t>
  </si>
  <si>
    <t>MHS 6340 (18)</t>
  </si>
  <si>
    <t>SUM01</t>
  </si>
  <si>
    <t>Counseling Spec Population</t>
  </si>
  <si>
    <t>MHS 6420 (11)</t>
  </si>
  <si>
    <t>Legal/Eth Issues Couns Prof</t>
  </si>
  <si>
    <t>MHS 6780 (21)</t>
  </si>
  <si>
    <t>MHS 6006 (11)</t>
  </si>
  <si>
    <t>Counseling Sub Abuse Schl and Comm</t>
  </si>
  <si>
    <t>MHS 6450 (19)</t>
  </si>
  <si>
    <t>Pract Couns Adoles/Adults</t>
  </si>
  <si>
    <t>MHS 6800 (6)</t>
  </si>
  <si>
    <t>Behav Theory Class Learning</t>
  </si>
  <si>
    <t>EDF 6217 (14)</t>
  </si>
  <si>
    <t>Foundations of  Measurement</t>
  </si>
  <si>
    <t>EDF 6432 (28)</t>
  </si>
  <si>
    <t>SPR02</t>
  </si>
  <si>
    <t>Couns for Counseling Prof</t>
  </si>
  <si>
    <t>Counselinr in Community Setting</t>
  </si>
  <si>
    <t>MHS 6620</t>
  </si>
  <si>
    <t>Intern Comm Agency Counsel</t>
  </si>
  <si>
    <t>Found Educational Research</t>
  </si>
  <si>
    <t>Personality Theories/Human Dev</t>
  </si>
  <si>
    <t>Hist Found of American Ed</t>
  </si>
  <si>
    <t>Phil Found of American Ed</t>
  </si>
  <si>
    <t>COURSE LISTING</t>
  </si>
  <si>
    <t>Social Found of Education</t>
  </si>
  <si>
    <t>EDF 3604 (27)</t>
  </si>
  <si>
    <t>EDF 3604 (24)</t>
  </si>
  <si>
    <t>Problem Curriculum/Inst:  Elem</t>
  </si>
  <si>
    <t>EDG 6693 (8)</t>
  </si>
  <si>
    <t>Problem Curriculum/Middle School</t>
  </si>
  <si>
    <t>EDG 6694 (8)</t>
  </si>
  <si>
    <t>Problem Curriculum Inst:  Second</t>
  </si>
  <si>
    <t>EDG 6695 (9)</t>
  </si>
  <si>
    <t>Foundations of Curriculum/Inst</t>
  </si>
  <si>
    <t>EDG 6627 (24)</t>
  </si>
  <si>
    <t>PC Practicum: Adult</t>
  </si>
  <si>
    <t>Sarasota Fully Admitted Nursing Majors Only</t>
  </si>
  <si>
    <t>D/L Sarasota MH NURSING MAJORS ONLY</t>
  </si>
  <si>
    <t>Sarasota MH NURSING MAJORS ONLY</t>
  </si>
  <si>
    <t>Sarasota MH Web Class Meets 5/16, 6/13, &amp; 7/11</t>
  </si>
  <si>
    <t>Sarasota MH, M or T NURSING MAJORS ONLY cr: Nur 4636</t>
  </si>
  <si>
    <t>Clinical Nutrition</t>
  </si>
  <si>
    <t>D/L Sarasota NURSING MAJORS ONLY</t>
  </si>
  <si>
    <t>Sarasota M-F NURSING MAJORS ONLY</t>
  </si>
  <si>
    <t>D/L Sarasota MH Nursing Majors with Permit Only</t>
  </si>
  <si>
    <t>D/L Sarasota MH College Approval for Non-Nursing.</t>
  </si>
  <si>
    <t>Sarasota MH College Approval for Non-Nursing.</t>
  </si>
  <si>
    <t>PC Practicum: ADOL/YO</t>
  </si>
  <si>
    <t>PC Practicum: ADULT</t>
  </si>
  <si>
    <t>USF 1999 Legislative Appropriation - $233,715</t>
  </si>
  <si>
    <t>DL Sarasota MH Fully Admitted Nursing Majors Only</t>
  </si>
  <si>
    <t>PC Practicum: CHILD</t>
  </si>
  <si>
    <t>Primary Care: Adult</t>
  </si>
  <si>
    <t>Capstone</t>
  </si>
  <si>
    <t>D/L Sarasota MH Nursing Majors Only.</t>
  </si>
  <si>
    <t>Nursing majors only. Departmental approval required.</t>
  </si>
  <si>
    <t>Pathophysiology</t>
  </si>
  <si>
    <t>Ed Transitions</t>
  </si>
  <si>
    <t>Sarasota MH Web Based - Only meets Weeks 1-5</t>
  </si>
  <si>
    <t>Occupational Helath Nursing</t>
  </si>
  <si>
    <t>Web Based www.hsc.usf.edu/nursing/NUR4935/010.htm</t>
  </si>
  <si>
    <t>Sarasota MH Nursing Majors Only.</t>
  </si>
  <si>
    <t>SESSION</t>
  </si>
  <si>
    <t>COL</t>
  </si>
  <si>
    <t>DPT</t>
  </si>
  <si>
    <t>REF#</t>
  </si>
  <si>
    <t>BLDG</t>
  </si>
  <si>
    <t>Meets 1/7, 2/18, 4/1 and 4/15: Plus is Web-Based</t>
  </si>
  <si>
    <t>Adult Health Management</t>
  </si>
  <si>
    <t>NGR 6271</t>
  </si>
  <si>
    <t>PC: Children</t>
  </si>
  <si>
    <t>NGR 6305</t>
  </si>
  <si>
    <t>PC Practicum: Children</t>
  </si>
  <si>
    <t>NGR 6305L</t>
  </si>
  <si>
    <t>APN Transitions</t>
  </si>
  <si>
    <t>NGR 6700</t>
  </si>
  <si>
    <t>APN Transitions Practicum</t>
  </si>
  <si>
    <t>NGR 6700L</t>
  </si>
  <si>
    <t>Out of Calendar 3/20 - 5/15</t>
  </si>
  <si>
    <t>cr: Nur 4636 1cr. Independent Study Ref# 18311</t>
  </si>
  <si>
    <r>
      <t>PRX</t>
    </r>
    <r>
      <rPr>
        <sz val="10"/>
        <rFont val="Arial"/>
        <family val="2"/>
      </rPr>
      <t> </t>
    </r>
    <r>
      <rPr>
        <u/>
        <sz val="10"/>
        <rFont val="Arial"/>
        <family val="2"/>
      </rPr>
      <t>CRS#</t>
    </r>
  </si>
  <si>
    <t>Mass Communications</t>
  </si>
  <si>
    <t xml:space="preserve">          PROGRAM OFFERINGS </t>
  </si>
  <si>
    <t>REF #</t>
  </si>
  <si>
    <t>PROGRAM</t>
  </si>
  <si>
    <t>1998/99</t>
  </si>
  <si>
    <t>2000/01</t>
  </si>
  <si>
    <t>2001/02</t>
  </si>
  <si>
    <t>1999 Legislature</t>
  </si>
  <si>
    <t>Specific Appropriation 180</t>
  </si>
  <si>
    <t>Institution:</t>
  </si>
  <si>
    <t>USF</t>
  </si>
  <si>
    <t>Branch:</t>
  </si>
  <si>
    <t>Amount of</t>
  </si>
  <si>
    <t>Date New</t>
  </si>
  <si>
    <t>Appropriation</t>
  </si>
  <si>
    <t>Date Funds</t>
  </si>
  <si>
    <t>Program</t>
  </si>
  <si>
    <t>Courses</t>
  </si>
  <si>
    <t>Degree Program</t>
  </si>
  <si>
    <t>Allocated</t>
  </si>
  <si>
    <t>Received</t>
  </si>
  <si>
    <t>Initiated</t>
  </si>
  <si>
    <t>First Offered</t>
  </si>
  <si>
    <t>Could Be Completed</t>
  </si>
  <si>
    <t>Sarasota/Manatee</t>
  </si>
  <si>
    <t>2000 Legislature</t>
  </si>
  <si>
    <t>Specific Appropriation 164 A</t>
  </si>
  <si>
    <t>2000 Legislative Appropriation:</t>
  </si>
  <si>
    <t>2001 Legislature</t>
  </si>
  <si>
    <t>Specific Appropriation 198</t>
  </si>
  <si>
    <t>2001 Legislative Appropriation:</t>
  </si>
  <si>
    <t>FTE/Headcount Schedule</t>
  </si>
  <si>
    <t xml:space="preserve">        1998-1999</t>
  </si>
  <si>
    <t xml:space="preserve">         1999-2000</t>
  </si>
  <si>
    <t xml:space="preserve">       2000-2001</t>
  </si>
  <si>
    <t xml:space="preserve">        2001-2002</t>
  </si>
  <si>
    <t xml:space="preserve">    2002-2003 (proj.)</t>
  </si>
  <si>
    <t xml:space="preserve">  2003-2004 (proj.)</t>
  </si>
  <si>
    <t>FTE</t>
  </si>
  <si>
    <t>University:</t>
  </si>
  <si>
    <t>University of South Florida</t>
  </si>
  <si>
    <t>Branch Campus:</t>
  </si>
  <si>
    <t xml:space="preserve">           CEPRI</t>
  </si>
  <si>
    <t>New Degree</t>
  </si>
  <si>
    <t>NEW DEGREE</t>
  </si>
  <si>
    <t>1999/00</t>
  </si>
  <si>
    <t>Program*</t>
  </si>
  <si>
    <t>PROGRAM*</t>
  </si>
  <si>
    <t>Counselor Education</t>
  </si>
  <si>
    <t>Information Systems Decision Sciences</t>
  </si>
  <si>
    <t>Teacher Certification Courses</t>
  </si>
  <si>
    <t>Counselor Education Joint Program USF/UF</t>
  </si>
  <si>
    <t>Rehab Counseling Certificate in Addictions</t>
  </si>
  <si>
    <t>Saturday MBA</t>
  </si>
  <si>
    <t>N/A</t>
  </si>
  <si>
    <t>NA</t>
  </si>
  <si>
    <t>MA Criminology, Saturday Program</t>
  </si>
  <si>
    <t>Ed Leadership (Program Expansion)</t>
  </si>
  <si>
    <t>Management/Marketing (Program Expansion)</t>
  </si>
  <si>
    <t>MA Teaching Elementary Education</t>
  </si>
  <si>
    <t>8/2000 (Partial Program)</t>
  </si>
  <si>
    <r>
      <t>Information Systems Decision Sciences</t>
    </r>
    <r>
      <rPr>
        <sz val="9"/>
        <rFont val="Times New Roman"/>
        <family val="1"/>
      </rPr>
      <t xml:space="preserve"> (ISDS) -- The funds provide for a second full time faculty member and summer salary support for the ISDS program.  </t>
    </r>
  </si>
  <si>
    <r>
      <t>Ed Leadership</t>
    </r>
    <r>
      <rPr>
        <sz val="9"/>
        <rFont val="Times New Roman"/>
        <family val="1"/>
      </rPr>
      <t xml:space="preserve"> --  Program Expansion -- The USF Sarasota/Manatee campus has  provided Education Leadership courses on a regular basis during previous semesters that have been taught by adjunct or workload adjustment faculty from other USF campuses.  The full time position will provide program development and a full time resident faculty for the campus.  </t>
    </r>
  </si>
  <si>
    <r>
      <t>Saturday MBA</t>
    </r>
    <r>
      <rPr>
        <sz val="9"/>
        <rFont val="Times New Roman"/>
        <family val="1"/>
      </rPr>
      <t xml:space="preserve"> -- The program provides a needed degree program to the surrounding population.</t>
    </r>
  </si>
  <si>
    <r>
      <t>Rehab Counseling Certificate in Addictions</t>
    </r>
    <r>
      <rPr>
        <sz val="9"/>
        <rFont val="Times New Roman"/>
        <family val="1"/>
      </rPr>
      <t xml:space="preserve"> -- This program began in Fall 1999 and was completed Spring 2001.</t>
    </r>
  </si>
  <si>
    <r>
      <t>Counselor Education Joint USF/UF</t>
    </r>
    <r>
      <rPr>
        <sz val="9"/>
        <rFont val="Times New Roman"/>
        <family val="1"/>
      </rPr>
      <t xml:space="preserve">  -- This program began in Fall 1999 and was completed in Fall 2000.  </t>
    </r>
  </si>
  <si>
    <r>
      <t>Summer Salary</t>
    </r>
    <r>
      <rPr>
        <sz val="9"/>
        <rFont val="Times New Roman"/>
        <family val="1"/>
      </rPr>
      <t xml:space="preserve"> -- This position supports the increase in Summer salary costs for Summer semesters. </t>
    </r>
  </si>
  <si>
    <r>
      <t>Student Recruitment Coordinator</t>
    </r>
    <r>
      <rPr>
        <sz val="9"/>
        <rFont val="Times New Roman"/>
        <family val="1"/>
      </rPr>
      <t xml:space="preserve"> -- This position is responsible for coordinating the outreach ad visitatiuon program and was requested as part of the Noel Levitz enrollment planning process.</t>
    </r>
  </si>
  <si>
    <r>
      <t>Student Recruitment Operating Expenses</t>
    </r>
    <r>
      <rPr>
        <sz val="9"/>
        <rFont val="Times New Roman"/>
        <family val="1"/>
      </rPr>
      <t xml:space="preserve"> -- The expenses are for outreach support for the student recruitment efforts.  </t>
    </r>
  </si>
  <si>
    <r>
      <t xml:space="preserve">Campus Computing Technician </t>
    </r>
    <r>
      <rPr>
        <sz val="9"/>
        <rFont val="Times New Roman"/>
        <family val="1"/>
      </rPr>
      <t>- The position provides support for USF Sarasota/Manatee and New College faculty, students and staff in computing needs.</t>
    </r>
  </si>
  <si>
    <r>
      <t>Campus Computing Office Manager</t>
    </r>
    <r>
      <rPr>
        <sz val="9"/>
        <rFont val="Times New Roman"/>
        <family val="1"/>
      </rPr>
      <t xml:space="preserve"> -- The position provides support for USF Sarasota/Manatee and New College faculty, students and staff in computing needs.</t>
    </r>
  </si>
  <si>
    <r>
      <t>Campus Computing Network Coordintor</t>
    </r>
    <r>
      <rPr>
        <sz val="9"/>
        <rFont val="Times New Roman"/>
        <family val="1"/>
      </rPr>
      <t xml:space="preserve"> -- The position provides support for USF Sarasota/Manatee and New College faculty, students and staff in computing needs.</t>
    </r>
  </si>
  <si>
    <r>
      <t>Faculty Start Up</t>
    </r>
    <r>
      <rPr>
        <sz val="9"/>
        <rFont val="Times New Roman"/>
        <family val="1"/>
      </rPr>
      <t xml:space="preserve"> -- Provide equipment and research support for new ISDS faculty</t>
    </r>
  </si>
  <si>
    <r>
      <t>Faculty Start Up</t>
    </r>
    <r>
      <rPr>
        <sz val="9"/>
        <rFont val="Times New Roman"/>
        <family val="1"/>
      </rPr>
      <t xml:space="preserve"> -- The funds provided research expense funding and equipment for two faculty beginning in Fall 1999.  </t>
    </r>
  </si>
  <si>
    <r>
      <t>Information Systems Decision Sciences</t>
    </r>
    <r>
      <rPr>
        <sz val="9"/>
        <rFont val="Times New Roman"/>
        <family val="1"/>
      </rPr>
      <t xml:space="preserve"> -- This position provided for the second phase of implementation of the full ISDS program on the Sarasota/Manatee campus.  </t>
    </r>
  </si>
  <si>
    <r>
      <t>Teacher Certification Courses</t>
    </r>
    <r>
      <rPr>
        <sz val="9"/>
        <rFont val="Times New Roman"/>
        <family val="1"/>
      </rPr>
      <t xml:space="preserve">  - The funding was used for marketing, advertising, planning and courses for the certificate program.  </t>
    </r>
  </si>
  <si>
    <r>
      <t>Counselor Education Joint Program USF/UF</t>
    </r>
    <r>
      <rPr>
        <sz val="9"/>
        <rFont val="Times New Roman"/>
        <family val="1"/>
      </rPr>
      <t xml:space="preserve"> -- This was a joint program for graduate courses with USF and UF.  </t>
    </r>
  </si>
  <si>
    <r>
      <t xml:space="preserve">Rehab Counseling Certificate in Addictions -- </t>
    </r>
    <r>
      <rPr>
        <sz val="9"/>
        <rFont val="Times New Roman"/>
        <family val="1"/>
      </rPr>
      <t>The certificate program provided graduate courses for students.</t>
    </r>
  </si>
  <si>
    <r>
      <t xml:space="preserve">Shared Services </t>
    </r>
    <r>
      <rPr>
        <sz val="9"/>
        <rFont val="Times New Roman"/>
        <family val="1"/>
      </rPr>
      <t xml:space="preserve"> -- The funds are used to support services for the campus including Business Services, Finance, Campus Computing and salary lapse.  .</t>
    </r>
  </si>
  <si>
    <r>
      <t>Saturday MBA</t>
    </r>
    <r>
      <rPr>
        <sz val="9"/>
        <rFont val="Times New Roman"/>
        <family val="1"/>
      </rPr>
      <t xml:space="preserve"> (New Cohort) -- Recurring funds received in the 1999/2000 FY will be used to begin a new cohort in June 2001 for the campus.  </t>
    </r>
  </si>
  <si>
    <r>
      <t>MA Teaching Elementary Education</t>
    </r>
    <r>
      <rPr>
        <sz val="9"/>
        <rFont val="Times New Roman"/>
        <family val="1"/>
      </rPr>
      <t xml:space="preserve">  -- Recurring funds will be used to support this program that has 20 graduate students.</t>
    </r>
  </si>
  <si>
    <t>Social Work Program</t>
  </si>
  <si>
    <t>ENR</t>
  </si>
  <si>
    <t>None</t>
  </si>
  <si>
    <t>Professional &amp; Technical Writing</t>
  </si>
  <si>
    <r>
      <t>Counselor Education</t>
    </r>
    <r>
      <rPr>
        <sz val="9"/>
        <rFont val="Times New Roman"/>
        <family val="1"/>
      </rPr>
      <t xml:space="preserve"> - Funds were expended for marketing, planning and adjunct and work-load adjunct costs for courses.  </t>
    </r>
  </si>
  <si>
    <r>
      <t>English Assistant Professor</t>
    </r>
    <r>
      <rPr>
        <sz val="9"/>
        <rFont val="Times New Roman"/>
        <family val="1"/>
      </rPr>
      <t xml:space="preserve"> -- Honors Program - The position will support courses in Literature, Professional and Technical Writing and an Honor's program for the campus.  </t>
    </r>
  </si>
  <si>
    <r>
      <t>Social Work Program</t>
    </r>
    <r>
      <rPr>
        <sz val="9"/>
        <rFont val="Times New Roman"/>
        <family val="1"/>
      </rPr>
      <t xml:space="preserve"> -- This faculty line will provide a second faculty in this program and the campus will provide a complete degree program.</t>
    </r>
  </si>
  <si>
    <r>
      <t>MA Criminology, Saturday Program</t>
    </r>
    <r>
      <rPr>
        <sz val="9"/>
        <rFont val="Times New Roman"/>
        <family val="1"/>
      </rPr>
      <t xml:space="preserve"> - The Cohort began in Fall 2001 for  </t>
    </r>
  </si>
  <si>
    <r>
      <t>Counselor Education</t>
    </r>
    <r>
      <rPr>
        <sz val="9"/>
        <rFont val="Times New Roman"/>
        <family val="1"/>
      </rPr>
      <t xml:space="preserve"> (New Cohort) -- Recurring funds received will be used to support this program. </t>
    </r>
  </si>
  <si>
    <r>
      <t>Management/Marketing</t>
    </r>
    <r>
      <rPr>
        <sz val="9"/>
        <rFont val="Times New Roman"/>
        <family val="1"/>
      </rPr>
      <t xml:space="preserve"> - Assistant Professor (Program Expansion) - The position will provide support for the full degree program in Marketing and Management for the campus.  </t>
    </r>
  </si>
  <si>
    <r>
      <t xml:space="preserve">Academic Support </t>
    </r>
    <r>
      <rPr>
        <sz val="9"/>
        <rFont val="Times New Roman"/>
        <family val="1"/>
      </rPr>
      <t xml:space="preserve"> -- The funds provide for a replacement line for the Associate Dean because of a transfer of the previous Asociate Dean returning to a faculty line in her tenured department; Administrative Assistant to replace position that was transferred to the CEO office on the campus; salary adjustment for Distance Learning Coordinator to support growth in this program area.</t>
    </r>
  </si>
  <si>
    <r>
      <t>Student Services</t>
    </r>
    <r>
      <rPr>
        <sz val="9"/>
        <rFont val="Times New Roman"/>
        <family val="1"/>
      </rPr>
      <t xml:space="preserve"> -- The funds provided an office manager, academic advisor, program assistant for financial aid and additional recruiting expenses.  This area is the first contact for potential and current students.</t>
    </r>
  </si>
  <si>
    <r>
      <t>Chief Executive Office</t>
    </r>
    <r>
      <rPr>
        <sz val="9"/>
        <rFont val="Times New Roman"/>
        <family val="1"/>
      </rPr>
      <t xml:space="preserve"> - The funds provide for a replacement line for the CEO for the campus.  In August 1999 the previous Dean and Executive Officer returned to his tentured department in Philosophy.</t>
    </r>
  </si>
  <si>
    <t>FTE:  Calculated by Number of students enrolled * credit hours of class divided by 40 for UG and 32 for Graduate</t>
  </si>
  <si>
    <t>Not Applicable</t>
  </si>
  <si>
    <t>Total</t>
  </si>
  <si>
    <t>Salary Lapse</t>
  </si>
  <si>
    <t>B.A. Africana Studies</t>
  </si>
  <si>
    <t>S</t>
  </si>
  <si>
    <t>B.A. Anthropology</t>
  </si>
  <si>
    <t>B.A. Communication/Speech</t>
  </si>
  <si>
    <t>C</t>
  </si>
  <si>
    <t>B.A. Com. Sc. &amp; Disorders</t>
  </si>
  <si>
    <t>B.A. Criminology</t>
  </si>
  <si>
    <t>M.A. Criminology</t>
  </si>
  <si>
    <t>P</t>
  </si>
  <si>
    <t>B.A.English-Eng. &amp; Am. Lit.</t>
  </si>
  <si>
    <t>B.A.English-Prof. &amp; Tech. Writing</t>
  </si>
  <si>
    <t>B.A. Geography</t>
  </si>
  <si>
    <t>B.A. Gerontology</t>
  </si>
  <si>
    <t>B.A. History</t>
  </si>
  <si>
    <t>B.A. Humanities</t>
  </si>
  <si>
    <t>B.A Interdisciplinary Soc. Science</t>
  </si>
  <si>
    <t>B.A. International Studies</t>
  </si>
  <si>
    <t>M.A. Library and Info. Sciences</t>
  </si>
  <si>
    <t>B.A. Mass Communications</t>
  </si>
  <si>
    <t>B.A. Philosophy</t>
  </si>
  <si>
    <t>B.A. Political Science</t>
  </si>
  <si>
    <t>B.A. Psychology</t>
  </si>
  <si>
    <t>M.A. Rehabilitation Counseling</t>
  </si>
  <si>
    <t>B.A. Religion</t>
  </si>
  <si>
    <t>B.A. Social Work</t>
  </si>
  <si>
    <t>M.A. Social Work</t>
  </si>
  <si>
    <t>B.A. Sociology</t>
  </si>
  <si>
    <t>B.A. Women’s Studies</t>
  </si>
  <si>
    <t>B.S. Accounting</t>
  </si>
  <si>
    <t>B.S. Economics (Business)</t>
  </si>
  <si>
    <t>B.S. General Bus. Administration</t>
  </si>
  <si>
    <t>B.S. Finance</t>
  </si>
  <si>
    <t>B.S. Info. Systems &amp; Decision Sc.</t>
  </si>
  <si>
    <t>B.S. Management</t>
  </si>
  <si>
    <t>B.S. Marketing</t>
  </si>
  <si>
    <t>Master Business Adm (MBA)</t>
  </si>
  <si>
    <t>M.A. Adult and Voc. Education</t>
  </si>
  <si>
    <t>M.A. Counselor Education</t>
  </si>
  <si>
    <t>B.S. Early Childhood Educ</t>
  </si>
  <si>
    <t>M.A. Educational Leadership</t>
  </si>
  <si>
    <t>B.S. Elementary Education</t>
  </si>
  <si>
    <t>M.A. Elementary Education</t>
  </si>
  <si>
    <t>Social Foundations of Education</t>
  </si>
  <si>
    <t>Psych Foundations of Educ</t>
  </si>
  <si>
    <t>Measurements/Research</t>
  </si>
  <si>
    <t>B.S. Exceptional Stu. Education</t>
  </si>
  <si>
    <t>M.A. Special Education</t>
  </si>
  <si>
    <t>M.A. Reading Education</t>
  </si>
  <si>
    <t>B.S.Ch.E. Chemical Eng.*</t>
  </si>
  <si>
    <t>B.S.C.E. Civil &amp; Environ. Eng*</t>
  </si>
  <si>
    <t>B.S.Cp.E. Computer Eng.*</t>
  </si>
  <si>
    <t>B.S.C.S. Computer Sc. Eng.*</t>
  </si>
  <si>
    <t>B.S.E.E. Electrical Engineering*</t>
  </si>
  <si>
    <t>B.S.I. E. Industrial Eng.*</t>
  </si>
  <si>
    <r>
      <t>B.S.M.E. Mechanical Eng</t>
    </r>
    <r>
      <rPr>
        <b/>
        <sz val="11"/>
        <rFont val="Times New Roman"/>
        <family val="1"/>
      </rPr>
      <t>*</t>
    </r>
  </si>
  <si>
    <t>M.S.C.E. Chemical Eng</t>
  </si>
  <si>
    <t>M.S.E.V. Environmental Eng</t>
  </si>
  <si>
    <t>M.S.C.S. Computer Science</t>
  </si>
  <si>
    <r>
      <t>M.S.E.E. Electrical Eng</t>
    </r>
    <r>
      <rPr>
        <b/>
        <sz val="11"/>
        <rFont val="Times New Roman"/>
        <family val="1"/>
      </rPr>
      <t>.</t>
    </r>
  </si>
  <si>
    <t>M.S.I.E. Industrial Eng.</t>
  </si>
  <si>
    <t>B.A. Fine Arts (Art History)</t>
  </si>
  <si>
    <t>B.A. Music</t>
  </si>
  <si>
    <t>B.A. Theatre</t>
  </si>
  <si>
    <t>B.S. Nursing (RN to BSN)</t>
  </si>
  <si>
    <t>M.S. Nursing</t>
  </si>
  <si>
    <t>B.S. Secondary English Education</t>
  </si>
  <si>
    <t>B.S. Secondary Social Science Educ.</t>
  </si>
  <si>
    <t xml:space="preserve">C = Complete; S = Service Courses </t>
  </si>
  <si>
    <t>M.A Gerontology</t>
  </si>
  <si>
    <t>Branch Campus/Site:</t>
  </si>
  <si>
    <t>Program Name:</t>
  </si>
  <si>
    <t>Africana Studies</t>
  </si>
  <si>
    <t>Semesters</t>
  </si>
  <si>
    <t>Offered</t>
  </si>
  <si>
    <t>Course Name</t>
  </si>
  <si>
    <t>Course Number</t>
  </si>
  <si>
    <t>1998/1999</t>
  </si>
  <si>
    <t>SU98</t>
  </si>
  <si>
    <t>F98</t>
  </si>
  <si>
    <t>SP99</t>
  </si>
  <si>
    <t>1999/2000</t>
  </si>
  <si>
    <t>SU99</t>
  </si>
  <si>
    <t>F99</t>
  </si>
  <si>
    <t>SP00</t>
  </si>
  <si>
    <t>2000/2001</t>
  </si>
  <si>
    <t>SU00</t>
  </si>
  <si>
    <t>F00</t>
  </si>
  <si>
    <t>SP01</t>
  </si>
  <si>
    <t>2001/2002</t>
  </si>
  <si>
    <t>SU01</t>
  </si>
  <si>
    <t>F01</t>
  </si>
  <si>
    <t>SP02</t>
  </si>
  <si>
    <t>Blk Women in U.S*</t>
  </si>
  <si>
    <t>AFA 4335</t>
  </si>
  <si>
    <t>FA</t>
  </si>
  <si>
    <t>Civil Rights (OU)</t>
  </si>
  <si>
    <t>AFA 4931</t>
  </si>
  <si>
    <t>SP</t>
  </si>
  <si>
    <t>SU</t>
  </si>
  <si>
    <t>Afr Hist to 1850</t>
  </si>
  <si>
    <t>AFH 3100</t>
  </si>
  <si>
    <t>Afr Hist fr 1850</t>
  </si>
  <si>
    <t>AFH 3200</t>
  </si>
  <si>
    <t>Afr Am. Lit*</t>
  </si>
  <si>
    <t>AML 3604</t>
  </si>
  <si>
    <t>Amer. Cinema (OU)</t>
  </si>
  <si>
    <t>AMS 3930</t>
  </si>
  <si>
    <t>Gov&amp; Pol of Africa*</t>
  </si>
  <si>
    <t>CPO 4204</t>
  </si>
  <si>
    <t>Africa in World Affr.</t>
  </si>
  <si>
    <t>INR 4254</t>
  </si>
  <si>
    <t>Anthropology</t>
  </si>
  <si>
    <t>Sp99</t>
  </si>
  <si>
    <t>Sp00</t>
  </si>
  <si>
    <t>Sp01</t>
  </si>
  <si>
    <t>Spg02</t>
  </si>
  <si>
    <t>Anthro Perspct (OU)</t>
  </si>
  <si>
    <t>ANT 3005</t>
  </si>
  <si>
    <t>Cultural Anthro.(OU)</t>
  </si>
  <si>
    <t>ANT 3410</t>
  </si>
  <si>
    <t>Bio. Anthro.</t>
  </si>
  <si>
    <t>ANT 3511</t>
  </si>
  <si>
    <t>Magic &amp; Religion</t>
  </si>
  <si>
    <t>ANT 4241</t>
  </si>
  <si>
    <t>Trav X Time 1865-</t>
  </si>
  <si>
    <t>ANT 4367</t>
  </si>
  <si>
    <t>Mid East</t>
  </si>
  <si>
    <t>SexRls&amp;CrossCult(2)</t>
  </si>
  <si>
    <t>ANT 4302</t>
  </si>
  <si>
    <t>Enthic Div. in US</t>
  </si>
  <si>
    <t>ANT 4316</t>
  </si>
  <si>
    <t xml:space="preserve"> Expl Cross-Cult Div</t>
  </si>
  <si>
    <t>ANT 4401</t>
  </si>
  <si>
    <t>Indiv. &amp; Culture</t>
  </si>
  <si>
    <t>ANT 4432</t>
  </si>
  <si>
    <t>Prhistorc Hum Evol</t>
  </si>
  <si>
    <t>ANT 4586</t>
  </si>
  <si>
    <t>Communication/Speech</t>
  </si>
  <si>
    <t>Comm for Bus/Pro</t>
  </si>
  <si>
    <t>COM 3110</t>
  </si>
  <si>
    <t>Communications Science &amp; Disorders</t>
  </si>
  <si>
    <t/>
  </si>
  <si>
    <t>SPA 4000</t>
  </si>
  <si>
    <t>:Sign Lang I &amp; Lab(4)</t>
  </si>
  <si>
    <t>SPA 3612</t>
  </si>
  <si>
    <t>:SignLang II &amp;Lab(4)</t>
  </si>
  <si>
    <t>SPA 4613</t>
  </si>
  <si>
    <t>Adv.Am.Sign Lang(4)</t>
  </si>
  <si>
    <t>SPA 4383</t>
  </si>
  <si>
    <t>Criminology</t>
  </si>
  <si>
    <t>Survey C J Sys</t>
  </si>
  <si>
    <t>CCJ 3024</t>
  </si>
  <si>
    <t>Crim Law I</t>
  </si>
  <si>
    <t>CCJ 3204</t>
  </si>
  <si>
    <t>Theor Crim Beh</t>
  </si>
  <si>
    <t>CCJ 3610</t>
  </si>
  <si>
    <t>Patt Crim Behav</t>
  </si>
  <si>
    <t>CCJ 3621</t>
  </si>
  <si>
    <t>Rsrch Mthd Crim</t>
  </si>
  <si>
    <t>CCJ 3701</t>
  </si>
  <si>
    <t>Amer Law Enf Sys</t>
  </si>
  <si>
    <t>CCJ 4110</t>
  </si>
  <si>
    <t>Crim Rghts &amp; Proc</t>
  </si>
  <si>
    <t>CCJ 4273</t>
  </si>
  <si>
    <t>Amer Correc Sys</t>
  </si>
  <si>
    <t>CCJ 4306</t>
  </si>
  <si>
    <t>Correctional Admin.</t>
  </si>
  <si>
    <t>CCJ 4316</t>
  </si>
  <si>
    <t>Alts to Incarc</t>
  </si>
  <si>
    <t>CCJ 4331</t>
  </si>
  <si>
    <t>Intervent.Tech/Strat</t>
  </si>
  <si>
    <t>CCJ 4341</t>
  </si>
  <si>
    <t>Crim Jus Admin</t>
  </si>
  <si>
    <t>CCJ 4450</t>
  </si>
  <si>
    <t>Juvinl Just Sys</t>
  </si>
  <si>
    <t>CCJ 4501</t>
  </si>
  <si>
    <t>Police &amp; Juv.Del.</t>
  </si>
  <si>
    <t>CCJ 4511</t>
  </si>
  <si>
    <t>Juv. Rights &amp; Proc.</t>
  </si>
  <si>
    <t>CCJ 4513</t>
  </si>
  <si>
    <t>Juv. Substnce Use</t>
  </si>
  <si>
    <t>CCJ 4652</t>
  </si>
  <si>
    <t>Sr. Seminar</t>
  </si>
  <si>
    <t>CCJ 4934</t>
  </si>
  <si>
    <t xml:space="preserve">    Women in CJ System</t>
  </si>
  <si>
    <t>Intern Crim Justice</t>
  </si>
  <si>
    <t>CCJ 4940</t>
  </si>
  <si>
    <t>Crim Investig</t>
  </si>
  <si>
    <t>CJT 4100</t>
  </si>
  <si>
    <t>Priv Secur Sys</t>
  </si>
  <si>
    <t>CJT 4820</t>
  </si>
  <si>
    <t>MA Criminology</t>
  </si>
  <si>
    <t>Topic Crimin</t>
  </si>
  <si>
    <t>CCJ 6935:</t>
  </si>
  <si>
    <t>TBA</t>
  </si>
  <si>
    <t>English and American Literature</t>
  </si>
  <si>
    <t>Amer Lit to 1860</t>
  </si>
  <si>
    <t>AML 3031</t>
  </si>
  <si>
    <t>Amr Lit 1860-1912</t>
  </si>
  <si>
    <t>AML 3032</t>
  </si>
  <si>
    <t>Amr Lit 1912-1945</t>
  </si>
  <si>
    <t>AML 3051</t>
  </si>
  <si>
    <t>Hist.Pers.in EarlyLit</t>
  </si>
  <si>
    <t>AML 3453</t>
  </si>
  <si>
    <t>Afr Amer Lit*</t>
  </si>
  <si>
    <t>19th Cent Amr Nov</t>
  </si>
  <si>
    <t>AML 4111</t>
  </si>
  <si>
    <t>20th Cent. Amr Novel</t>
  </si>
  <si>
    <t>AML 4121</t>
  </si>
  <si>
    <t>Lit Criticism</t>
  </si>
  <si>
    <t>ENG 4013</t>
  </si>
  <si>
    <t>Brit Lit to 1616</t>
  </si>
  <si>
    <t>ENL 3015</t>
  </si>
  <si>
    <t>Br Lit 1616-1780</t>
  </si>
  <si>
    <t>ENL 3230</t>
  </si>
  <si>
    <t>Br Lit 1780-1900</t>
  </si>
  <si>
    <t>ENL 3251</t>
  </si>
  <si>
    <t>Br Lit 1900-1945</t>
  </si>
  <si>
    <t>ENL 3273</t>
  </si>
  <si>
    <t>Early Shakesp</t>
  </si>
  <si>
    <t>ENL 3331</t>
  </si>
  <si>
    <t>Late Shakesp</t>
  </si>
  <si>
    <t>ENL 3332</t>
  </si>
  <si>
    <t>Br NovThru Hardy</t>
  </si>
  <si>
    <t>ENL 4122</t>
  </si>
  <si>
    <t>Struc Amer Eng</t>
  </si>
  <si>
    <t>LIN 4680</t>
  </si>
  <si>
    <t>Trad Eng Gram</t>
  </si>
  <si>
    <t>LIN 4671</t>
  </si>
  <si>
    <t>Contemp Lit</t>
  </si>
  <si>
    <t>LIT 3073</t>
  </si>
  <si>
    <t>Lit of the Wrld</t>
  </si>
  <si>
    <t>LIT 3103</t>
  </si>
  <si>
    <t>Lit WesWrld-Ren</t>
  </si>
  <si>
    <t>LIT 3101</t>
  </si>
  <si>
    <t>Lit WesWrld S Ren</t>
  </si>
  <si>
    <t>LIT 3102</t>
  </si>
  <si>
    <t>Cult St &amp; Pop Arts</t>
  </si>
  <si>
    <t>LIT 3301</t>
  </si>
  <si>
    <t>Images of Women Lit*</t>
  </si>
  <si>
    <t>LIT 3383</t>
  </si>
  <si>
    <t>Lit &amp; Occult</t>
  </si>
  <si>
    <t>LIT 3451</t>
  </si>
  <si>
    <t>Brit/Am Lit by Women</t>
  </si>
  <si>
    <t>LIT 4386</t>
  </si>
  <si>
    <t>Tech Writing</t>
  </si>
  <si>
    <t>ENC 3210</t>
  </si>
  <si>
    <t>Prof Writing</t>
  </si>
  <si>
    <t>ENC 3213</t>
  </si>
  <si>
    <t>Expos Writing</t>
  </si>
  <si>
    <t>ENC 3310</t>
  </si>
  <si>
    <t>Tech.Writing II</t>
  </si>
  <si>
    <t>ENC 4260</t>
  </si>
  <si>
    <t>Br Nov Conrad/Pr</t>
  </si>
  <si>
    <t>ENL 4132</t>
  </si>
  <si>
    <t>Select Auth</t>
  </si>
  <si>
    <t>ENL 4303</t>
  </si>
  <si>
    <t>Chaucer</t>
  </si>
  <si>
    <t>ENL 4311</t>
  </si>
  <si>
    <t>Milton</t>
  </si>
  <si>
    <t>ENL 4341</t>
  </si>
  <si>
    <t>Intro Lit</t>
  </si>
  <si>
    <t>LIT 3000</t>
  </si>
  <si>
    <t>Mod Europe Nov</t>
  </si>
  <si>
    <t>LIT 3144</t>
  </si>
  <si>
    <t>20th Cent. Lit</t>
  </si>
  <si>
    <t>LIT 3155</t>
  </si>
  <si>
    <t>Geography</t>
  </si>
  <si>
    <t>Global Geography</t>
  </si>
  <si>
    <t>GEA 3005</t>
  </si>
  <si>
    <t>Systematic Geo</t>
  </si>
  <si>
    <t>GEO 3013</t>
  </si>
  <si>
    <t>Human Geo</t>
  </si>
  <si>
    <t>GEO 3402</t>
  </si>
  <si>
    <t>Conservation</t>
  </si>
  <si>
    <t>GEO 4372</t>
  </si>
  <si>
    <t>Political Geo</t>
  </si>
  <si>
    <t>GEO 4470</t>
  </si>
  <si>
    <t>Gerontology</t>
  </si>
  <si>
    <t>Intro Gerontol</t>
  </si>
  <si>
    <t>GEY 3000</t>
  </si>
  <si>
    <t>Comm.Serv.Older Adults</t>
  </si>
  <si>
    <t>GEY 3323</t>
  </si>
  <si>
    <t>Beh Chng Lt/Life</t>
  </si>
  <si>
    <t>GEY 3601</t>
  </si>
  <si>
    <t>Aspect of Aging</t>
  </si>
  <si>
    <t>GEY 3625</t>
  </si>
  <si>
    <t>SO</t>
  </si>
  <si>
    <t>Geron Counsl</t>
  </si>
  <si>
    <t>GEY 4360</t>
  </si>
  <si>
    <t>Death &amp; Dying</t>
  </si>
  <si>
    <t>GEY 4640</t>
  </si>
  <si>
    <t>Aging in 21st C</t>
  </si>
  <si>
    <t>GEY 4935</t>
  </si>
  <si>
    <t>MA Gerontology</t>
  </si>
  <si>
    <t>Economics of Aging</t>
  </si>
  <si>
    <t>GEY 5630:</t>
  </si>
  <si>
    <t>Persp.Death/Dying</t>
  </si>
  <si>
    <t>GEY 5642:</t>
  </si>
  <si>
    <t>Geronto Res/Plan</t>
  </si>
  <si>
    <t>GEY 6450:</t>
  </si>
  <si>
    <t>Seminar Prin Adm</t>
  </si>
  <si>
    <t>GEY 6500:</t>
  </si>
  <si>
    <t>Hum Dev in Aging</t>
  </si>
  <si>
    <t>GEY 6600:</t>
  </si>
  <si>
    <t>Phys Chg Age</t>
  </si>
  <si>
    <t>GEY 6613:</t>
  </si>
  <si>
    <t>Ger Mntal Hlth I</t>
  </si>
  <si>
    <t>GEY 6617:</t>
  </si>
  <si>
    <t>Ger.Couns.Thry&amp;Pract.</t>
  </si>
  <si>
    <t>Ageing &amp; Family</t>
  </si>
  <si>
    <t>GEY 6934:</t>
  </si>
  <si>
    <t>History</t>
  </si>
  <si>
    <t>Afr. History</t>
  </si>
  <si>
    <t>Afr. History fr.1865</t>
  </si>
  <si>
    <t>Am Revol Era (4)</t>
  </si>
  <si>
    <t>AMH 3130</t>
  </si>
  <si>
    <t>U.S. 1914-1945</t>
  </si>
  <si>
    <t>AMH 3231</t>
  </si>
  <si>
    <t>Early Florida</t>
  </si>
  <si>
    <t>AMH 3421</t>
  </si>
  <si>
    <t>Modern Florida</t>
  </si>
  <si>
    <t>AMH 3423</t>
  </si>
  <si>
    <t>War &amp; Amer Emp</t>
  </si>
  <si>
    <t>AMH 3545</t>
  </si>
  <si>
    <t>Amer Women I (4)</t>
  </si>
  <si>
    <t>AMH 3561</t>
  </si>
  <si>
    <t>Women Wst.Civ. I*</t>
  </si>
  <si>
    <t>WST 3210</t>
  </si>
  <si>
    <t>12D</t>
  </si>
  <si>
    <t>8D</t>
  </si>
  <si>
    <t>Modern China</t>
  </si>
  <si>
    <t>ASH 3404</t>
  </si>
  <si>
    <t>Medival Culture</t>
  </si>
  <si>
    <t>EUH 3181</t>
  </si>
  <si>
    <t>19N</t>
  </si>
  <si>
    <t>His 19th C Erope</t>
  </si>
  <si>
    <t>EUH 3205</t>
  </si>
  <si>
    <t>16D</t>
  </si>
  <si>
    <t>9D</t>
  </si>
  <si>
    <t>7D</t>
  </si>
  <si>
    <t>His 20th C Erope</t>
  </si>
  <si>
    <t>EUH 3206</t>
  </si>
  <si>
    <t>Special Topics</t>
  </si>
  <si>
    <t>HIS 3930</t>
  </si>
  <si>
    <t>Civil War</t>
  </si>
  <si>
    <t>Theory Hist</t>
  </si>
  <si>
    <t>HIS 4104</t>
  </si>
  <si>
    <t>Directed Read</t>
  </si>
  <si>
    <t>HIS 4900</t>
  </si>
  <si>
    <t>Pro-Seminar Hist</t>
  </si>
  <si>
    <t>HIS 4936</t>
  </si>
  <si>
    <t>Modern Latin Amer</t>
  </si>
  <si>
    <t>LAH 3200</t>
  </si>
  <si>
    <t>Hist of Mexico</t>
  </si>
  <si>
    <t>LAH 3430</t>
  </si>
  <si>
    <t>Hist of Carribean</t>
  </si>
  <si>
    <t>LAH 3470</t>
  </si>
  <si>
    <t>Women in WestCiv II*</t>
  </si>
  <si>
    <t>WST 3220</t>
  </si>
  <si>
    <t>Humanities</t>
  </si>
  <si>
    <t>World Mythology</t>
  </si>
  <si>
    <t>HUM 3930</t>
  </si>
  <si>
    <t>20TH Cent Culture</t>
  </si>
  <si>
    <t>HUM 3251</t>
  </si>
  <si>
    <t>E/W Culture to 1400</t>
  </si>
  <si>
    <t>HUM 3271</t>
  </si>
  <si>
    <t>Cult. E &amp; W sn.1400</t>
  </si>
  <si>
    <t>HUM 3273</t>
  </si>
  <si>
    <t>Major Issues in Hum</t>
  </si>
  <si>
    <t>HUM 4938</t>
  </si>
  <si>
    <t>Interdisciplinary Social Sciences</t>
  </si>
  <si>
    <t>Soc Sci Stats (2122)</t>
  </si>
  <si>
    <t>STA 3122</t>
  </si>
  <si>
    <t>Intro Soc Sci</t>
  </si>
  <si>
    <t>ISS 3010</t>
  </si>
  <si>
    <t>Internet</t>
  </si>
  <si>
    <t>ISS 3930</t>
  </si>
  <si>
    <t>Directed Reading</t>
  </si>
  <si>
    <t>ISS 4900</t>
  </si>
  <si>
    <t>Directed Research</t>
  </si>
  <si>
    <t>ISS 4910</t>
  </si>
  <si>
    <t>Sem in Soc Sci</t>
  </si>
  <si>
    <t>ISS 4935</t>
  </si>
  <si>
    <t>Russia</t>
  </si>
  <si>
    <t>EUS 3022</t>
  </si>
  <si>
    <t>Intn Wealth/Power</t>
  </si>
  <si>
    <t>INR 3038</t>
  </si>
  <si>
    <t>World Idealog</t>
  </si>
  <si>
    <t>INR 3018</t>
  </si>
  <si>
    <t>Conflict in World</t>
  </si>
  <si>
    <t>INR 4089</t>
  </si>
  <si>
    <t>Directed Readings</t>
  </si>
  <si>
    <t>INR 4900</t>
  </si>
  <si>
    <t xml:space="preserve">China Today </t>
  </si>
  <si>
    <t>ASN 3014</t>
  </si>
  <si>
    <t>Pacific Cent (OU)</t>
  </si>
  <si>
    <t>ASN 3105</t>
  </si>
  <si>
    <t>Amer-Latin &amp; Carr.(OU)</t>
  </si>
  <si>
    <t>LAS 3004</t>
  </si>
  <si>
    <t>Latin Am. Policy (cpo 4930</t>
  </si>
  <si>
    <t>LAS 3002</t>
  </si>
  <si>
    <t>MA Library Information Sciences</t>
  </si>
  <si>
    <t>TV in Sch. &amp; Libr</t>
  </si>
  <si>
    <t>LIS 5333:</t>
  </si>
  <si>
    <t>Found Lib &amp; Info Sci</t>
  </si>
  <si>
    <t>LIS 5404:</t>
  </si>
  <si>
    <t>Bus/Law Reference Serv.</t>
  </si>
  <si>
    <t>LIS 5937:</t>
  </si>
  <si>
    <t>Sem.Public Libraries</t>
  </si>
  <si>
    <t>LIS 6445:</t>
  </si>
  <si>
    <t>Org&amp;Adm Media Ctr.</t>
  </si>
  <si>
    <t>LIS 6455:</t>
  </si>
  <si>
    <t>Health Sci.Libr.</t>
  </si>
  <si>
    <t>LIS 6475:</t>
  </si>
  <si>
    <t>Coll. Dev/Maint.</t>
  </si>
  <si>
    <t>LIS 6511:</t>
  </si>
  <si>
    <t>Books/Rel Mat</t>
  </si>
  <si>
    <t>LIS 6565:</t>
  </si>
  <si>
    <t>Materials for Children</t>
  </si>
  <si>
    <t>LIS 6585:</t>
  </si>
  <si>
    <t>Gov't Docs</t>
  </si>
  <si>
    <t>LIS 6661:</t>
  </si>
  <si>
    <t>Basic Info Srcs &amp; Svcs.</t>
  </si>
  <si>
    <t>LIS 6603:</t>
  </si>
  <si>
    <t>TechServ Small Lib</t>
  </si>
  <si>
    <t>LIS 6735:</t>
  </si>
  <si>
    <t>Research Meth Lib</t>
  </si>
  <si>
    <t>LIS 6271:</t>
  </si>
  <si>
    <t>Prep Instr. Media</t>
  </si>
  <si>
    <t>LIS 6303:</t>
  </si>
  <si>
    <t>Intro to Library Admin</t>
  </si>
  <si>
    <t>LIS 6409</t>
  </si>
  <si>
    <t>Curriculum &amp; Instructor Tech</t>
  </si>
  <si>
    <t>LIS 6542</t>
  </si>
  <si>
    <t>Professl. Ethics(OU)</t>
  </si>
  <si>
    <t>PHI 3636</t>
  </si>
  <si>
    <t>Pol Dev Areas:Africa*</t>
  </si>
  <si>
    <t>CPO 4034</t>
  </si>
  <si>
    <t>Comp Gov &amp; Pol</t>
  </si>
  <si>
    <t>CPO 4930</t>
  </si>
  <si>
    <t>Africa in World Affr</t>
  </si>
  <si>
    <t>Intro Urb Pol</t>
  </si>
  <si>
    <t>POS 3142</t>
  </si>
  <si>
    <t>FL Pol &amp; Govt.</t>
  </si>
  <si>
    <t>POS 3182</t>
  </si>
  <si>
    <t>Pol Parties &amp; Int</t>
  </si>
  <si>
    <t>POS 3453</t>
  </si>
  <si>
    <t>Law &amp; Pol</t>
  </si>
  <si>
    <t>POS 3691</t>
  </si>
  <si>
    <t>Select Topics</t>
  </si>
  <si>
    <t>POS 3931</t>
  </si>
  <si>
    <t xml:space="preserve">    Politics of Oppression</t>
  </si>
  <si>
    <t>Envirn.Pol &amp; Policy</t>
  </si>
  <si>
    <t>PUP 4203</t>
  </si>
  <si>
    <t>Women &amp; Pol*</t>
  </si>
  <si>
    <t>PUP 4323</t>
  </si>
  <si>
    <t>Modern Pol Theory</t>
  </si>
  <si>
    <t>POT 4054</t>
  </si>
  <si>
    <t>Politics &amp; Lit</t>
  </si>
  <si>
    <t>POT 4109</t>
  </si>
  <si>
    <t>Abnorm Psych</t>
  </si>
  <si>
    <t>CLP 4143</t>
  </si>
  <si>
    <t>Beh Mod</t>
  </si>
  <si>
    <t>CLP 4414</t>
  </si>
  <si>
    <t>Psych Test/Meas</t>
  </si>
  <si>
    <t>CLP 4433</t>
  </si>
  <si>
    <t>Dev Psych</t>
  </si>
  <si>
    <t>DEP 4005</t>
  </si>
  <si>
    <t>:Perception</t>
  </si>
  <si>
    <t>EXP 4204</t>
  </si>
  <si>
    <t>Motivation</t>
  </si>
  <si>
    <t>EXP 4304</t>
  </si>
  <si>
    <t>Psych of Learn</t>
  </si>
  <si>
    <t>EXP 4404</t>
  </si>
  <si>
    <t>:Cognitive Psych</t>
  </si>
  <si>
    <t>EXP 4523</t>
  </si>
  <si>
    <t>Indust Psych</t>
  </si>
  <si>
    <t>INP 4004</t>
  </si>
  <si>
    <t>Personality</t>
  </si>
  <si>
    <t>PPE 4004</t>
  </si>
  <si>
    <t>Exper Psych</t>
  </si>
  <si>
    <t>PSY 3044</t>
  </si>
  <si>
    <t>Research Meth Psy</t>
  </si>
  <si>
    <t>PSY 3213</t>
  </si>
  <si>
    <t>Directed Study</t>
  </si>
  <si>
    <t>PSY 4913</t>
  </si>
  <si>
    <t>PSY 4931</t>
  </si>
  <si>
    <t xml:space="preserve">    Psy. of Emotions</t>
  </si>
  <si>
    <t xml:space="preserve">    Field Rsch Methods</t>
  </si>
  <si>
    <t>Social Psych</t>
  </si>
  <si>
    <t>SOP 4004</t>
  </si>
  <si>
    <t>MA Rehabilitation Counseling</t>
  </si>
  <si>
    <t xml:space="preserve"> RC:concepts/Appl</t>
  </si>
  <si>
    <t>RCS 5035:</t>
  </si>
  <si>
    <t xml:space="preserve">Med Asp Disablt </t>
  </si>
  <si>
    <t>RCS 5080:</t>
  </si>
  <si>
    <t>Fds.Mntl.Hlth Coun</t>
  </si>
  <si>
    <t>RCS 5404:</t>
  </si>
  <si>
    <t>Hum.Growth &amp; Dev.</t>
  </si>
  <si>
    <t>RCS 5406:</t>
  </si>
  <si>
    <t>Subst. Abuse</t>
  </si>
  <si>
    <t>RCS 5450:</t>
  </si>
  <si>
    <t>Legal,Ethical,Prof.</t>
  </si>
  <si>
    <t>RCS 5700:</t>
  </si>
  <si>
    <t>DirctdStudies</t>
  </si>
  <si>
    <t>RCS 5905:</t>
  </si>
  <si>
    <t>IndivEval&amp;Ass</t>
  </si>
  <si>
    <t>RCS 6220:</t>
  </si>
  <si>
    <t>Career &amp;Life Asses.</t>
  </si>
  <si>
    <t>RCS 6300:</t>
  </si>
  <si>
    <t>Couns.Theory &amp; Prac.</t>
  </si>
  <si>
    <t>RCS 6407:</t>
  </si>
  <si>
    <t>Diag.Treat.Psychpath</t>
  </si>
  <si>
    <t>RCS 6408:</t>
  </si>
  <si>
    <t>Practicum in Couns.</t>
  </si>
  <si>
    <t>RCS 6455:</t>
  </si>
  <si>
    <t>Substance Abuse II</t>
  </si>
  <si>
    <t>RCS 6459:</t>
  </si>
  <si>
    <t>Soc/Cult Fdns Coun</t>
  </si>
  <si>
    <t>RCS 6470:</t>
  </si>
  <si>
    <t>Group Theory &amp; Prac.</t>
  </si>
  <si>
    <t>RCS 6510:</t>
  </si>
  <si>
    <t>Resrch &amp; Progr.Eval</t>
  </si>
  <si>
    <t>RCS 6740:</t>
  </si>
  <si>
    <t>Seminar</t>
  </si>
  <si>
    <t>RCS 6930:</t>
  </si>
  <si>
    <t>Human Sexuality</t>
  </si>
  <si>
    <t>Bdlg.Rel.Undrsrv Grps</t>
  </si>
  <si>
    <t>Employee Assist Prog</t>
  </si>
  <si>
    <t>Counseling Comm.</t>
  </si>
  <si>
    <t>Religions of India</t>
  </si>
  <si>
    <t>REL 3330</t>
  </si>
  <si>
    <t>Intro Judaism</t>
  </si>
  <si>
    <t>REL 3600</t>
  </si>
  <si>
    <t>Classics in Judaism</t>
  </si>
  <si>
    <t>REL 3602</t>
  </si>
  <si>
    <t>Cont Christian Ethics</t>
  </si>
  <si>
    <t>REL 4171</t>
  </si>
  <si>
    <t>Comedy, Tragedy, &amp; Religion</t>
  </si>
  <si>
    <t>REL 3114</t>
  </si>
  <si>
    <t>Human Beh I</t>
  </si>
  <si>
    <t>SOW 3101</t>
  </si>
  <si>
    <t>Human Beh II</t>
  </si>
  <si>
    <t>SOW 3102</t>
  </si>
  <si>
    <t>Amer Welf Sys</t>
  </si>
  <si>
    <t>SOW 3203</t>
  </si>
  <si>
    <t>Intro Soc Work</t>
  </si>
  <si>
    <t>SOW 3302</t>
  </si>
  <si>
    <t>Res&amp; Stat for Soc Work</t>
  </si>
  <si>
    <t>SOW 3401</t>
  </si>
  <si>
    <t>Multi-Methods of Soc Work II</t>
  </si>
  <si>
    <t>SOW 4343</t>
  </si>
  <si>
    <t>Multicul. America</t>
  </si>
  <si>
    <t>SOW 4522</t>
  </si>
  <si>
    <t>SOW 4900</t>
  </si>
  <si>
    <t>Selected Topics</t>
  </si>
  <si>
    <t>SOW 4930</t>
  </si>
  <si>
    <t xml:space="preserve">    Substance Abuse Impact</t>
  </si>
  <si>
    <t xml:space="preserve">    Human Sexuality</t>
  </si>
  <si>
    <t xml:space="preserve">    Sociology of Diversity(ou)</t>
  </si>
  <si>
    <t>MA Social Work</t>
  </si>
  <si>
    <t>SOW 6931</t>
  </si>
  <si>
    <t>Substance Abuse Impact</t>
  </si>
  <si>
    <t>Sociolog</t>
  </si>
  <si>
    <t>Topics in Soc</t>
  </si>
  <si>
    <t>SYA 4930</t>
  </si>
  <si>
    <t xml:space="preserve">    Addiction &amp; Soc</t>
  </si>
  <si>
    <t xml:space="preserve">    Moral Issues</t>
  </si>
  <si>
    <t>Racial/Ethnc Rel</t>
  </si>
  <si>
    <t>SYD 3700</t>
  </si>
  <si>
    <t>Urban Soc</t>
  </si>
  <si>
    <t>SYD 4410</t>
  </si>
  <si>
    <t>Soc Org</t>
  </si>
  <si>
    <t>SYO 3500</t>
  </si>
  <si>
    <t>Disabilty &amp; Society</t>
  </si>
  <si>
    <t>SYO 4430</t>
  </si>
  <si>
    <t>Soc Psych</t>
  </si>
  <si>
    <t>SYP 3000</t>
  </si>
  <si>
    <t>B.A. Women's Studies</t>
  </si>
  <si>
    <t>Amer Women 1(4)</t>
  </si>
  <si>
    <t>Amer Women 2 (4)</t>
  </si>
  <si>
    <t>AMH 3562</t>
  </si>
  <si>
    <t>Sex Roles Cr.Culture*</t>
  </si>
  <si>
    <t>Women &amp; Politics*</t>
  </si>
  <si>
    <t>Soc. Sex Roles</t>
  </si>
  <si>
    <t>SYD 4800</t>
  </si>
  <si>
    <t>Intro Wom Stud</t>
  </si>
  <si>
    <t>WST 3015</t>
  </si>
  <si>
    <t xml:space="preserve">Issues Feminsm </t>
  </si>
  <si>
    <t>WST 3011</t>
  </si>
  <si>
    <t>Women West. Civ I*</t>
  </si>
  <si>
    <t>Wom.W.Civ. II*</t>
  </si>
  <si>
    <t>Wom in Dev Wld(2)</t>
  </si>
  <si>
    <t>WST 3275</t>
  </si>
  <si>
    <t>Lit by Am Women</t>
  </si>
  <si>
    <t>WST 4262</t>
  </si>
  <si>
    <t>Third World Women Wrt</t>
  </si>
  <si>
    <t>WST 4410</t>
  </si>
  <si>
    <t>Femnsm in Amer</t>
  </si>
  <si>
    <t>WST 4310</t>
  </si>
  <si>
    <t>Class Fem Thry</t>
  </si>
  <si>
    <t>WST 4342</t>
  </si>
  <si>
    <t>Women &amp; Social Action</t>
  </si>
  <si>
    <t>WST 3440</t>
  </si>
  <si>
    <t xml:space="preserve">    Images of Women in Lit</t>
  </si>
  <si>
    <t>Financial Acc I</t>
  </si>
  <si>
    <t>ACG 3103</t>
  </si>
  <si>
    <t>Financial Acc II</t>
  </si>
  <si>
    <t>ACG 3113</t>
  </si>
  <si>
    <t>CostAcc &amp; Control</t>
  </si>
  <si>
    <t>ACG:3341</t>
  </si>
  <si>
    <t>Financial Acc III</t>
  </si>
  <si>
    <t>ACG 4123</t>
  </si>
  <si>
    <t>Acc Info Sys I</t>
  </si>
  <si>
    <t>ACG 3401</t>
  </si>
  <si>
    <t>Cost Acc &amp;Cntl II</t>
  </si>
  <si>
    <t>ACG 4351</t>
  </si>
  <si>
    <t>Auditing I</t>
  </si>
  <si>
    <t>ACG 4632</t>
  </si>
  <si>
    <t>Auditing II</t>
  </si>
  <si>
    <t>ACG 4642</t>
  </si>
  <si>
    <t>Law &amp; Bus I</t>
  </si>
  <si>
    <t>BUL 3320</t>
  </si>
  <si>
    <t>Law &amp; the Acct</t>
  </si>
  <si>
    <t>BUL 4331</t>
  </si>
  <si>
    <t>Fed Taxes I</t>
  </si>
  <si>
    <t>TAX 4001</t>
  </si>
  <si>
    <t>Fed Taxation II</t>
  </si>
  <si>
    <t>TAX 5015</t>
  </si>
  <si>
    <t>B.S. Economics</t>
  </si>
  <si>
    <t>Mang. Econ</t>
  </si>
  <si>
    <t>ECO 3100</t>
  </si>
  <si>
    <t>Amer Eco Hist</t>
  </si>
  <si>
    <t>ECO 3622</t>
  </si>
  <si>
    <t>Intnl Eco</t>
  </si>
  <si>
    <t>ECO 3703</t>
  </si>
  <si>
    <t>Intnl Monetary Rel</t>
  </si>
  <si>
    <t>ECO 4713</t>
  </si>
  <si>
    <t>Indept Resrch</t>
  </si>
  <si>
    <t>ECO 4914</t>
  </si>
  <si>
    <t>EcoDevelopment</t>
  </si>
  <si>
    <t>ECS 3013</t>
  </si>
  <si>
    <t>CompEco Systems</t>
  </si>
  <si>
    <t>ECS 4003</t>
  </si>
  <si>
    <t>B.S. General Business Admin</t>
  </si>
  <si>
    <t xml:space="preserve"> Strat Mgt</t>
  </si>
  <si>
    <t>GEB 4890</t>
  </si>
  <si>
    <t>Money &amp; Banking</t>
  </si>
  <si>
    <t>FIN 3233</t>
  </si>
  <si>
    <t>Prin of Fin</t>
  </si>
  <si>
    <t>FIN 3403</t>
  </si>
  <si>
    <t>Intln Fin</t>
  </si>
  <si>
    <t>FIN 3604</t>
  </si>
  <si>
    <t>FinInstitutions</t>
  </si>
  <si>
    <t>FIN 4303</t>
  </si>
  <si>
    <t>FinPol&amp;Strat</t>
  </si>
  <si>
    <t>FIN 4443</t>
  </si>
  <si>
    <t>Prin Invest</t>
  </si>
  <si>
    <t>FIN 4504</t>
  </si>
  <si>
    <t>AdvInvAnal&amp;Mgmt</t>
  </si>
  <si>
    <t>FIN 4514</t>
  </si>
  <si>
    <t xml:space="preserve"> St Fin Stmt Ana</t>
  </si>
  <si>
    <t>FIN 4934</t>
  </si>
  <si>
    <t>Real Estate Dec. Making</t>
  </si>
  <si>
    <t>REE 3043</t>
  </si>
  <si>
    <t>Info Sys &amp; Org</t>
  </si>
  <si>
    <t>ISM 3011</t>
  </si>
  <si>
    <t>Syst.Anly.&amp;Design</t>
  </si>
  <si>
    <t>ISM 3113</t>
  </si>
  <si>
    <t>Intro.Bus.App.Dev.</t>
  </si>
  <si>
    <t>ISM 3230</t>
  </si>
  <si>
    <t>Adv.Bus.Appl.Dev.</t>
  </si>
  <si>
    <t>ISM 3232</t>
  </si>
  <si>
    <t>Intro Mgmt Sci</t>
  </si>
  <si>
    <t>ISM 3431</t>
  </si>
  <si>
    <t>Adv Sys An &amp; Des</t>
  </si>
  <si>
    <t>ISM 4133</t>
  </si>
  <si>
    <t>Database Des&amp;Adm</t>
  </si>
  <si>
    <t>ISM 4212</t>
  </si>
  <si>
    <t>Business Data</t>
  </si>
  <si>
    <t>ISM 4220</t>
  </si>
  <si>
    <t>Obj.Orient Design</t>
  </si>
  <si>
    <t>ISM 4234</t>
  </si>
  <si>
    <t>Mang Info Resour</t>
  </si>
  <si>
    <t>ISM 4300</t>
  </si>
  <si>
    <t>Electr Comm Syst</t>
  </si>
  <si>
    <t>ISM 4480</t>
  </si>
  <si>
    <t>Web Appt Devt</t>
  </si>
  <si>
    <t>ISM 4930</t>
  </si>
  <si>
    <t>Data Management</t>
  </si>
  <si>
    <t>Bus &amp;Econ Stat II</t>
  </si>
  <si>
    <t>QMB 3200</t>
  </si>
  <si>
    <t>Info Sys Interface Design</t>
  </si>
  <si>
    <t>ISM 4233</t>
  </si>
  <si>
    <t>ST:  Data Management</t>
  </si>
  <si>
    <t xml:space="preserve"> Prin of Mgt.</t>
  </si>
  <si>
    <t>MAN 3025</t>
  </si>
  <si>
    <t>Org Beh Anal</t>
  </si>
  <si>
    <t>MAN 3240</t>
  </si>
  <si>
    <t>Personnel Mgmt</t>
  </si>
  <si>
    <t>MAN 3301</t>
  </si>
  <si>
    <t>Indus Relations</t>
  </si>
  <si>
    <t>MAN 3401</t>
  </si>
  <si>
    <t>Mgmt Beh Lab</t>
  </si>
  <si>
    <t>MAN 4120</t>
  </si>
  <si>
    <t>Mgt Skills (TV)</t>
  </si>
  <si>
    <t>MAN 4129</t>
  </si>
  <si>
    <t>Org Dev &amp;Change</t>
  </si>
  <si>
    <t>MAN 4280</t>
  </si>
  <si>
    <t>Org Assessment</t>
  </si>
  <si>
    <t>MAN 4282</t>
  </si>
  <si>
    <t>Emp Laws</t>
  </si>
  <si>
    <t>MAN 4402</t>
  </si>
  <si>
    <t>Inter.Mang</t>
  </si>
  <si>
    <t>MAN 4600</t>
  </si>
  <si>
    <t>Bargaining Negot</t>
  </si>
  <si>
    <t>MAN 4930</t>
  </si>
  <si>
    <t>Indpt Resrch</t>
  </si>
  <si>
    <t>MAN 4931</t>
  </si>
  <si>
    <t>Basic Market</t>
  </si>
  <si>
    <t>MAR 3023</t>
  </si>
  <si>
    <t>Prof Selling</t>
  </si>
  <si>
    <t>MAR 3400</t>
  </si>
  <si>
    <t>Market Research</t>
  </si>
  <si>
    <t>MAR 3613</t>
  </si>
  <si>
    <t>Market Mgmt</t>
  </si>
  <si>
    <t>MAR 3823</t>
  </si>
  <si>
    <t>Elec/Prom Mgt</t>
  </si>
  <si>
    <t>MAR 4333</t>
  </si>
  <si>
    <t>Retailing Mang</t>
  </si>
  <si>
    <t>MAR 4903</t>
  </si>
  <si>
    <t>Buyer Behavior</t>
  </si>
  <si>
    <t>MAR 4503</t>
  </si>
  <si>
    <t>Qual. in Mktg.</t>
  </si>
  <si>
    <t>MAR 4933</t>
  </si>
  <si>
    <t>B.S. Information Systems Decision Sciences</t>
  </si>
  <si>
    <t>ECO 6114</t>
  </si>
  <si>
    <t>Mgmt Process</t>
  </si>
  <si>
    <t>MAN 6055</t>
  </si>
  <si>
    <t>Fin Acc Mgrs</t>
  </si>
  <si>
    <t>ACG 6025</t>
  </si>
  <si>
    <t>Macro Econ Anal</t>
  </si>
  <si>
    <t>ECO 6204</t>
  </si>
  <si>
    <t>Mgmt Acc &amp; Cntl</t>
  </si>
  <si>
    <t>ACG 6075</t>
  </si>
  <si>
    <t>Marketing Mgmt</t>
  </si>
  <si>
    <t>MAR 6815</t>
  </si>
  <si>
    <t>Mgmt Info Sys</t>
  </si>
  <si>
    <t>ISM 6021</t>
  </si>
  <si>
    <t>Human Res Mgmt</t>
  </si>
  <si>
    <t>QMB 6305</t>
  </si>
  <si>
    <t>Social Ethical &amp; Legal Systems</t>
  </si>
  <si>
    <t>GEB 6445</t>
  </si>
  <si>
    <t>Operations Mgt Quality Enhance</t>
  </si>
  <si>
    <t>QMB 6603</t>
  </si>
  <si>
    <t>Financial Management</t>
  </si>
  <si>
    <t>FIN 6406</t>
  </si>
  <si>
    <t>MA Adult and Vocational Education</t>
  </si>
  <si>
    <t>Adult Educ. in US</t>
  </si>
  <si>
    <t>ADE 6080</t>
  </si>
  <si>
    <t>Prog Mgmt Ad Educ</t>
  </si>
  <si>
    <t>ADE 6160</t>
  </si>
  <si>
    <t>Curr.Construction in Ad.Ed</t>
  </si>
  <si>
    <t>ADE 6061</t>
  </si>
  <si>
    <t>Meth.Tching Adult Educ.</t>
  </si>
  <si>
    <t>ADE 6360</t>
  </si>
  <si>
    <t>Trainers in Bus.&amp; Industry</t>
  </si>
  <si>
    <t>ADE 6370</t>
  </si>
  <si>
    <t>Adult Learner</t>
  </si>
  <si>
    <t>ADE 6385</t>
  </si>
  <si>
    <t>Seminar in Adult Educ.</t>
  </si>
  <si>
    <t>ADE 7937</t>
  </si>
  <si>
    <t>Adult Learning</t>
  </si>
  <si>
    <t>EDG 6931</t>
  </si>
  <si>
    <t>EVT 6930</t>
  </si>
  <si>
    <t>Curriculum Construction</t>
  </si>
  <si>
    <t>ADE 6161</t>
  </si>
  <si>
    <t>Princ Couns Prof</t>
  </si>
  <si>
    <t>MHS 6006</t>
  </si>
  <si>
    <t>Apprsl Procs Cou</t>
  </si>
  <si>
    <t>MHS 6200</t>
  </si>
  <si>
    <t>Stdy Mental Disorders</t>
  </si>
  <si>
    <t>MHS 6070</t>
  </si>
  <si>
    <t>Career Devolpmnt</t>
  </si>
  <si>
    <t>MHS 6340</t>
  </si>
  <si>
    <t>18N</t>
  </si>
  <si>
    <t>Couns Theor/Prac</t>
  </si>
  <si>
    <t>MHS 6400</t>
  </si>
  <si>
    <t>16off</t>
  </si>
  <si>
    <t>Coun Spec Pop Grps</t>
  </si>
  <si>
    <t>MHS 6420</t>
  </si>
  <si>
    <t>Dynamics of Family Syst.</t>
  </si>
  <si>
    <t>MHS 6430</t>
  </si>
  <si>
    <t>Marriage Therapy</t>
  </si>
  <si>
    <t>MHS 6432</t>
  </si>
  <si>
    <t>26N</t>
  </si>
  <si>
    <t>Couns Sub Abuse</t>
  </si>
  <si>
    <t>MHS 6450</t>
  </si>
  <si>
    <t>Humn Sexlty ISS</t>
  </si>
  <si>
    <t>MHS 6480</t>
  </si>
  <si>
    <t>Prctcm Adolscnt</t>
  </si>
  <si>
    <t>MHS 6509</t>
  </si>
  <si>
    <t>Cnsttn Coun Prf</t>
  </si>
  <si>
    <t>MHS 6600</t>
  </si>
  <si>
    <t>Couns. Prof.</t>
  </si>
  <si>
    <t>MHS 6601</t>
  </si>
  <si>
    <t>Legal/Eth Couns</t>
  </si>
  <si>
    <t>MHS 6780</t>
  </si>
  <si>
    <t>21N</t>
  </si>
  <si>
    <t>Pctcm Cnsl Adults</t>
  </si>
  <si>
    <t>MHS 6800</t>
  </si>
  <si>
    <t>12N</t>
  </si>
  <si>
    <t>Intern. Comm. Agency</t>
  </si>
  <si>
    <t>MHS 6885</t>
  </si>
  <si>
    <t>Intern. Schools</t>
  </si>
  <si>
    <t>SDS 6820</t>
  </si>
  <si>
    <t>MHS 6905</t>
  </si>
  <si>
    <t>Foundations of Measurement</t>
  </si>
  <si>
    <t>EDF 6432</t>
  </si>
  <si>
    <t>Foundation of Measurement Rsch</t>
  </si>
  <si>
    <t>EDF 6481</t>
  </si>
  <si>
    <t>Soc-Econ Found American Ed</t>
  </si>
  <si>
    <t>EDF 6606</t>
  </si>
  <si>
    <t>Behavior Theory Class Learning</t>
  </si>
  <si>
    <t>EDF 6217</t>
  </si>
  <si>
    <t>Personalities Theory/Hum Dev</t>
  </si>
  <si>
    <t>EDF 6354</t>
  </si>
  <si>
    <t>Phil Found of American Edu</t>
  </si>
  <si>
    <t>EDF 6544</t>
  </si>
  <si>
    <t>B.S. Early Childhood Education</t>
  </si>
  <si>
    <t>Lit in Early Ed.</t>
  </si>
  <si>
    <t>EEC 4008</t>
  </si>
  <si>
    <t>Programs</t>
  </si>
  <si>
    <t>EEC 4203</t>
  </si>
  <si>
    <t>Cog.Exp.Yg.Child</t>
  </si>
  <si>
    <t>EEC 4300</t>
  </si>
  <si>
    <t>CreatvChEd</t>
  </si>
  <si>
    <t>EEC 4303</t>
  </si>
  <si>
    <t>Intgr.Curr.Sci/Math</t>
  </si>
  <si>
    <t>EEC 4211</t>
  </si>
  <si>
    <t>Intgr. Curr. SS</t>
  </si>
  <si>
    <t>EEC 4212</t>
  </si>
  <si>
    <t>Child Fam Tch Rel</t>
  </si>
  <si>
    <t>EEC 4408</t>
  </si>
  <si>
    <t>Lng&amp;LrgErlyCh</t>
  </si>
  <si>
    <t>EEC 4706</t>
  </si>
  <si>
    <t>EEC 4909</t>
  </si>
  <si>
    <t>SrSemElChEd</t>
  </si>
  <si>
    <t>EEC 4936</t>
  </si>
  <si>
    <t>IntrnEl/ElCh</t>
  </si>
  <si>
    <t>EEC 4940</t>
  </si>
  <si>
    <t>Practicum</t>
  </si>
  <si>
    <t>EEC 4941</t>
  </si>
  <si>
    <t>Field Exp. II</t>
  </si>
  <si>
    <t>EEC 4942</t>
  </si>
  <si>
    <t>Field Exp. III</t>
  </si>
  <si>
    <t>EEC 4943</t>
  </si>
  <si>
    <t>Child Develop</t>
  </si>
  <si>
    <t>EDG 4909</t>
  </si>
  <si>
    <t>Asses, Eval, Rep</t>
  </si>
  <si>
    <t>Yg.Ch.Spec. Needs</t>
  </si>
  <si>
    <t>EEX 4200</t>
  </si>
  <si>
    <t>H/S/N/motorskills</t>
  </si>
  <si>
    <t>HSC 3301</t>
  </si>
  <si>
    <t>SocFndsEd</t>
  </si>
  <si>
    <t>EDF 3604</t>
  </si>
  <si>
    <t>Tchg LEP K-12</t>
  </si>
  <si>
    <t>FLE 4315</t>
  </si>
  <si>
    <t xml:space="preserve">Lang Prin &amp; Acq </t>
  </si>
  <si>
    <t>FLE 4316</t>
  </si>
  <si>
    <t>Early Liter Learn</t>
  </si>
  <si>
    <t>RED 4310</t>
  </si>
  <si>
    <t>Educational Leadership</t>
  </si>
  <si>
    <t>Prin. Ed. Admin.</t>
  </si>
  <si>
    <t>EDA 6061</t>
  </si>
  <si>
    <t>Ed Lrdshp</t>
  </si>
  <si>
    <t>EDA 6192</t>
  </si>
  <si>
    <t>Policy Dev</t>
  </si>
  <si>
    <t>EDA 6195</t>
  </si>
  <si>
    <t>Schl Law</t>
  </si>
  <si>
    <t>EDA 6232</t>
  </si>
  <si>
    <t>Schl Finance</t>
  </si>
  <si>
    <t>EDA 6242</t>
  </si>
  <si>
    <t>Case Stdy Schl Adm</t>
  </si>
  <si>
    <t>EDA 6931</t>
  </si>
  <si>
    <t>Sch Curr Elem</t>
  </si>
  <si>
    <t>EDE 6205</t>
  </si>
  <si>
    <t>Sch Curr Middle</t>
  </si>
  <si>
    <t>EDM 6235</t>
  </si>
  <si>
    <t>Sch Curr Secndry</t>
  </si>
  <si>
    <t>ESE 6215</t>
  </si>
  <si>
    <t>Fndtns Cur &amp; Instr</t>
  </si>
  <si>
    <t>EDG 6627</t>
  </si>
  <si>
    <t>Prob Curr Elem</t>
  </si>
  <si>
    <t>EDG 6693</t>
  </si>
  <si>
    <t>Probs Mid Sch</t>
  </si>
  <si>
    <t>EDG 6694</t>
  </si>
  <si>
    <t>Probs Scndry</t>
  </si>
  <si>
    <t>EDG 6695</t>
  </si>
  <si>
    <t>Spec Topics    Supv Intern &amp; Beg Tchr</t>
  </si>
  <si>
    <t>Pattens for Ideas</t>
  </si>
  <si>
    <t>Brain-Based Lrng/Tchg</t>
  </si>
  <si>
    <t>Brian Research</t>
  </si>
  <si>
    <t>Writ for Natl Boards</t>
  </si>
  <si>
    <t>Assmnt of Yg. Child</t>
  </si>
  <si>
    <t>Sem in Curriculum</t>
  </si>
  <si>
    <t>EDG 6935</t>
  </si>
  <si>
    <t>Internship</t>
  </si>
  <si>
    <t>EDG 6947</t>
  </si>
  <si>
    <t>Adv Selct Topics</t>
  </si>
  <si>
    <t>EDG 7931</t>
  </si>
  <si>
    <t>Prin Ed Suprnv</t>
  </si>
  <si>
    <t>EDS 6050</t>
  </si>
  <si>
    <t>Admin Analysis &amp; Change</t>
  </si>
  <si>
    <t>EDA 6106</t>
  </si>
  <si>
    <t>Admin Practicum</t>
  </si>
  <si>
    <t>EDA 6945</t>
  </si>
  <si>
    <t>Elementary Education</t>
  </si>
  <si>
    <t>ArtChild</t>
  </si>
  <si>
    <t>ARE 4313</t>
  </si>
  <si>
    <t>TchgMthElSch</t>
  </si>
  <si>
    <t>EDE 4301</t>
  </si>
  <si>
    <t>SrSemrElEd (2)</t>
  </si>
  <si>
    <t>EDE 4936</t>
  </si>
  <si>
    <t>IntrnElEd (10)</t>
  </si>
  <si>
    <t>EDE 4940</t>
  </si>
  <si>
    <t>IntrnChEd I (4)</t>
  </si>
  <si>
    <t>EDE 4941</t>
  </si>
  <si>
    <t>IntrnChEd II (6)</t>
  </si>
  <si>
    <t>EDE 4942</t>
  </si>
  <si>
    <t>Hlth&amp;PhEdCh</t>
  </si>
  <si>
    <t>HLP 4722</t>
  </si>
  <si>
    <t>LgArtChEd</t>
  </si>
  <si>
    <t>LAE 4314</t>
  </si>
  <si>
    <t>LitChldEd</t>
  </si>
  <si>
    <t>LAE 4414</t>
  </si>
  <si>
    <t>Lit&amp; Writ in Elem</t>
  </si>
  <si>
    <t>LAE 4416</t>
  </si>
  <si>
    <t>TchElScMth I</t>
  </si>
  <si>
    <t>MAE 4310</t>
  </si>
  <si>
    <t>TchElSchMth II</t>
  </si>
  <si>
    <t>MAE 4326</t>
  </si>
  <si>
    <t>Music Child</t>
  </si>
  <si>
    <t>MUE 4210</t>
  </si>
  <si>
    <t>Inter Liter Learn</t>
  </si>
  <si>
    <t>RED 4511</t>
  </si>
  <si>
    <t>TchngElScSci</t>
  </si>
  <si>
    <t>SCE 4310</t>
  </si>
  <si>
    <t>TchngElScS.S</t>
  </si>
  <si>
    <t>SSE 4313</t>
  </si>
  <si>
    <t>Tchng Writ/Elem Gr</t>
  </si>
  <si>
    <t>Curr&amp;Instr</t>
  </si>
  <si>
    <t>EDG 4620</t>
  </si>
  <si>
    <t>MA Elementary Education</t>
  </si>
  <si>
    <t>Creatv Elem S</t>
  </si>
  <si>
    <t>EDE 6305</t>
  </si>
  <si>
    <t>Indpnt Stud Elem</t>
  </si>
  <si>
    <t>EDE 6906</t>
  </si>
  <si>
    <t>Smnr Curr Rsrch</t>
  </si>
  <si>
    <t>Lang Lear Child</t>
  </si>
  <si>
    <t>LAE 6301</t>
  </si>
  <si>
    <t>Tch Elem Writing</t>
  </si>
  <si>
    <t>LAE 6315</t>
  </si>
  <si>
    <t>Lit &amp; Lrnr</t>
  </si>
  <si>
    <t>LAE 6415</t>
  </si>
  <si>
    <t>Trnd Lang Arts</t>
  </si>
  <si>
    <t>LAE 6616</t>
  </si>
  <si>
    <t>Cur Trnd Elem Rdg</t>
  </si>
  <si>
    <t>RED 6116</t>
  </si>
  <si>
    <t>Cur/Sup Prob.in Reading</t>
  </si>
  <si>
    <t>RED 6247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</si>
</sst>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"/>
    <numFmt numFmtId="167" formatCode="_(&quot;$&quot;* #,##0_);_(&quot;$&quot;* \(#,##0\);_(&quot;$&quot;* &quot;-&quot;??_);_(@_)"/>
    <numFmt numFmtId="169" formatCode="mm/dd/yy"/>
  </numFmts>
  <fonts count="26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entury Gothic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color indexed="12"/>
      <name val="Courier"/>
    </font>
    <font>
      <b/>
      <sz val="12"/>
      <color indexed="12"/>
      <name val="Arial"/>
      <family val="2"/>
    </font>
    <font>
      <sz val="10"/>
      <name val="Courier"/>
      <family val="3"/>
    </font>
    <font>
      <u/>
      <sz val="6"/>
      <color indexed="12"/>
      <name val="Arial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19">
    <xf numFmtId="0" fontId="0" fillId="0" borderId="0" xfId="0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3" fontId="2" fillId="0" borderId="0" xfId="0" applyNumberFormat="1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/>
    <xf numFmtId="0" fontId="3" fillId="0" borderId="0" xfId="0" applyFont="1" applyAlignment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3" xfId="0" applyFont="1" applyBorder="1"/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 applyAlignment="1">
      <alignment horizontal="center"/>
    </xf>
    <xf numFmtId="0" fontId="0" fillId="0" borderId="0" xfId="0" applyBorder="1"/>
    <xf numFmtId="164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3" xfId="0" applyBorder="1"/>
    <xf numFmtId="14" fontId="0" fillId="0" borderId="0" xfId="0" applyNumberFormat="1"/>
    <xf numFmtId="0" fontId="7" fillId="0" borderId="3" xfId="0" applyFont="1" applyFill="1" applyBorder="1"/>
    <xf numFmtId="167" fontId="7" fillId="0" borderId="3" xfId="1" applyNumberFormat="1" applyFont="1" applyBorder="1"/>
    <xf numFmtId="167" fontId="7" fillId="4" borderId="3" xfId="1" applyNumberFormat="1" applyFont="1" applyFill="1" applyBorder="1"/>
    <xf numFmtId="0" fontId="7" fillId="0" borderId="3" xfId="0" applyFont="1" applyBorder="1"/>
    <xf numFmtId="14" fontId="7" fillId="4" borderId="3" xfId="0" applyNumberFormat="1" applyFont="1" applyFill="1" applyBorder="1"/>
    <xf numFmtId="169" fontId="7" fillId="0" borderId="3" xfId="0" applyNumberFormat="1" applyFont="1" applyBorder="1"/>
    <xf numFmtId="169" fontId="7" fillId="4" borderId="3" xfId="0" applyNumberFormat="1" applyFont="1" applyFill="1" applyBorder="1"/>
    <xf numFmtId="15" fontId="7" fillId="4" borderId="3" xfId="0" applyNumberFormat="1" applyFont="1" applyFill="1" applyBorder="1"/>
    <xf numFmtId="164" fontId="7" fillId="4" borderId="3" xfId="0" applyNumberFormat="1" applyFont="1" applyFill="1" applyBorder="1"/>
    <xf numFmtId="14" fontId="5" fillId="0" borderId="3" xfId="0" applyNumberFormat="1" applyFont="1" applyBorder="1"/>
    <xf numFmtId="0" fontId="5" fillId="0" borderId="0" xfId="0" applyFont="1"/>
    <xf numFmtId="14" fontId="7" fillId="0" borderId="3" xfId="0" applyNumberFormat="1" applyFont="1" applyBorder="1"/>
    <xf numFmtId="167" fontId="0" fillId="0" borderId="0" xfId="0" applyNumberFormat="1"/>
    <xf numFmtId="167" fontId="7" fillId="0" borderId="14" xfId="1" applyNumberFormat="1" applyFont="1" applyBorder="1"/>
    <xf numFmtId="14" fontId="6" fillId="0" borderId="3" xfId="0" applyNumberFormat="1" applyFont="1" applyBorder="1"/>
    <xf numFmtId="15" fontId="7" fillId="4" borderId="3" xfId="0" applyNumberFormat="1" applyFont="1" applyFill="1" applyBorder="1" applyAlignment="1">
      <alignment horizontal="right"/>
    </xf>
    <xf numFmtId="167" fontId="3" fillId="0" borderId="0" xfId="0" applyNumberFormat="1" applyFont="1"/>
    <xf numFmtId="0" fontId="6" fillId="0" borderId="3" xfId="0" applyFont="1" applyBorder="1" applyAlignment="1">
      <alignment horizontal="right"/>
    </xf>
    <xf numFmtId="14" fontId="7" fillId="0" borderId="3" xfId="0" applyNumberFormat="1" applyFont="1" applyBorder="1" applyAlignment="1">
      <alignment horizontal="right"/>
    </xf>
    <xf numFmtId="169" fontId="7" fillId="4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0" fontId="8" fillId="0" borderId="14" xfId="0" applyFont="1" applyBorder="1" applyAlignment="1">
      <alignment wrapText="1"/>
    </xf>
    <xf numFmtId="14" fontId="0" fillId="0" borderId="3" xfId="0" applyNumberFormat="1" applyBorder="1"/>
    <xf numFmtId="164" fontId="0" fillId="0" borderId="0" xfId="0" applyNumberFormat="1"/>
    <xf numFmtId="0" fontId="10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9" fontId="10" fillId="0" borderId="3" xfId="0" applyNumberFormat="1" applyFont="1" applyBorder="1" applyAlignment="1">
      <alignment horizontal="center" vertical="top" wrapText="1"/>
    </xf>
    <xf numFmtId="0" fontId="12" fillId="0" borderId="0" xfId="5" applyAlignment="1" applyProtection="1">
      <alignment horizontal="right"/>
    </xf>
    <xf numFmtId="0" fontId="12" fillId="0" borderId="0" xfId="5"/>
    <xf numFmtId="0" fontId="12" fillId="0" borderId="0" xfId="5" applyAlignment="1" applyProtection="1">
      <alignment horizontal="center"/>
    </xf>
    <xf numFmtId="0" fontId="13" fillId="0" borderId="0" xfId="5" applyFont="1" applyAlignment="1" applyProtection="1">
      <alignment horizontal="right"/>
    </xf>
    <xf numFmtId="0" fontId="12" fillId="0" borderId="3" xfId="5" applyBorder="1"/>
    <xf numFmtId="0" fontId="14" fillId="0" borderId="3" xfId="5" applyFont="1" applyBorder="1" applyAlignment="1" applyProtection="1">
      <alignment horizontal="center"/>
    </xf>
    <xf numFmtId="0" fontId="12" fillId="0" borderId="3" xfId="5" applyBorder="1" applyAlignment="1" applyProtection="1">
      <alignment horizontal="center"/>
    </xf>
    <xf numFmtId="0" fontId="14" fillId="0" borderId="3" xfId="5" applyFont="1" applyBorder="1" applyAlignment="1">
      <alignment horizontal="center"/>
    </xf>
    <xf numFmtId="0" fontId="14" fillId="0" borderId="3" xfId="5" applyFont="1" applyBorder="1" applyAlignment="1"/>
    <xf numFmtId="0" fontId="14" fillId="0" borderId="3" xfId="5" applyFont="1" applyBorder="1"/>
    <xf numFmtId="0" fontId="12" fillId="0" borderId="14" xfId="5" applyBorder="1"/>
    <xf numFmtId="0" fontId="14" fillId="0" borderId="0" xfId="5" applyFont="1" applyAlignment="1" applyProtection="1">
      <alignment horizontal="center"/>
    </xf>
    <xf numFmtId="0" fontId="14" fillId="0" borderId="0" xfId="5" applyFont="1"/>
    <xf numFmtId="0" fontId="14" fillId="0" borderId="14" xfId="5" applyFont="1" applyBorder="1"/>
    <xf numFmtId="0" fontId="15" fillId="0" borderId="3" xfId="5" applyFont="1" applyBorder="1" applyProtection="1">
      <protection locked="0"/>
    </xf>
    <xf numFmtId="0" fontId="12" fillId="0" borderId="3" xfId="5" applyBorder="1" applyAlignment="1">
      <alignment horizontal="center"/>
    </xf>
    <xf numFmtId="0" fontId="16" fillId="0" borderId="3" xfId="5" applyFont="1" applyBorder="1" applyProtection="1">
      <protection locked="0"/>
    </xf>
    <xf numFmtId="0" fontId="17" fillId="5" borderId="3" xfId="5" applyFont="1" applyFill="1" applyBorder="1" applyAlignment="1" applyProtection="1">
      <alignment horizontal="center"/>
    </xf>
    <xf numFmtId="0" fontId="12" fillId="0" borderId="3" xfId="5" applyBorder="1" applyProtection="1"/>
    <xf numFmtId="0" fontId="12" fillId="0" borderId="0" xfId="5" applyProtection="1"/>
    <xf numFmtId="0" fontId="18" fillId="0" borderId="0" xfId="3" applyFont="1" applyAlignment="1" applyProtection="1">
      <alignment horizontal="right"/>
    </xf>
    <xf numFmtId="0" fontId="12" fillId="0" borderId="0" xfId="3"/>
    <xf numFmtId="0" fontId="12" fillId="0" borderId="0" xfId="3" applyAlignment="1" applyProtection="1">
      <alignment horizontal="center"/>
    </xf>
    <xf numFmtId="0" fontId="12" fillId="0" borderId="3" xfId="3" applyBorder="1"/>
    <xf numFmtId="0" fontId="12" fillId="0" borderId="3" xfId="3" applyBorder="1" applyAlignment="1">
      <alignment horizontal="center"/>
    </xf>
    <xf numFmtId="0" fontId="14" fillId="0" borderId="3" xfId="3" applyFont="1" applyBorder="1" applyAlignment="1" applyProtection="1">
      <alignment horizontal="center"/>
    </xf>
    <xf numFmtId="0" fontId="12" fillId="0" borderId="3" xfId="3" applyBorder="1" applyAlignment="1" applyProtection="1">
      <alignment horizontal="center"/>
    </xf>
    <xf numFmtId="0" fontId="14" fillId="0" borderId="3" xfId="3" applyFont="1" applyBorder="1" applyAlignment="1">
      <alignment horizontal="center"/>
    </xf>
    <xf numFmtId="0" fontId="19" fillId="0" borderId="3" xfId="3" applyFont="1" applyBorder="1" applyProtection="1">
      <protection locked="0"/>
    </xf>
    <xf numFmtId="0" fontId="12" fillId="0" borderId="15" xfId="3" applyBorder="1"/>
    <xf numFmtId="0" fontId="20" fillId="0" borderId="3" xfId="3" applyFont="1" applyBorder="1" applyProtection="1">
      <protection locked="0"/>
    </xf>
    <xf numFmtId="0" fontId="15" fillId="0" borderId="3" xfId="3" applyFont="1" applyBorder="1" applyAlignment="1" applyProtection="1">
      <alignment horizontal="center"/>
      <protection locked="0"/>
    </xf>
    <xf numFmtId="0" fontId="19" fillId="0" borderId="3" xfId="3" applyFont="1" applyBorder="1" applyAlignment="1" applyProtection="1">
      <alignment horizontal="center"/>
      <protection locked="0"/>
    </xf>
    <xf numFmtId="0" fontId="19" fillId="0" borderId="0" xfId="3" applyFont="1" applyAlignment="1" applyProtection="1">
      <alignment horizontal="center"/>
      <protection locked="0"/>
    </xf>
    <xf numFmtId="0" fontId="19" fillId="0" borderId="0" xfId="3" applyFont="1" applyProtection="1">
      <protection locked="0"/>
    </xf>
    <xf numFmtId="0" fontId="20" fillId="0" borderId="0" xfId="3" applyFont="1" applyProtection="1">
      <protection locked="0"/>
    </xf>
    <xf numFmtId="0" fontId="12" fillId="0" borderId="0" xfId="3" applyAlignment="1">
      <alignment horizontal="center"/>
    </xf>
    <xf numFmtId="0" fontId="14" fillId="0" borderId="0" xfId="3" applyFont="1" applyAlignment="1" applyProtection="1">
      <alignment horizontal="center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3" xfId="3" applyFont="1" applyBorder="1" applyAlignment="1"/>
    <xf numFmtId="0" fontId="14" fillId="0" borderId="3" xfId="3" applyFont="1" applyBorder="1"/>
    <xf numFmtId="0" fontId="12" fillId="0" borderId="3" xfId="3" applyBorder="1" applyProtection="1"/>
    <xf numFmtId="0" fontId="18" fillId="0" borderId="0" xfId="3" applyFont="1" applyProtection="1"/>
    <xf numFmtId="0" fontId="12" fillId="0" borderId="0" xfId="3" applyAlignment="1" applyProtection="1">
      <alignment horizontal="right"/>
    </xf>
    <xf numFmtId="0" fontId="13" fillId="0" borderId="0" xfId="3" applyFont="1" applyAlignment="1" applyProtection="1">
      <alignment horizontal="right"/>
    </xf>
    <xf numFmtId="0" fontId="12" fillId="0" borderId="0" xfId="3" applyProtection="1"/>
    <xf numFmtId="0" fontId="21" fillId="0" borderId="3" xfId="3" applyFont="1" applyBorder="1" applyAlignment="1" applyProtection="1">
      <alignment horizontal="center"/>
    </xf>
    <xf numFmtId="0" fontId="21" fillId="0" borderId="3" xfId="3" applyFont="1" applyBorder="1" applyAlignment="1">
      <alignment horizontal="center"/>
    </xf>
    <xf numFmtId="0" fontId="12" fillId="0" borderId="3" xfId="3" applyFill="1" applyBorder="1" applyAlignment="1">
      <alignment horizontal="center"/>
    </xf>
    <xf numFmtId="0" fontId="18" fillId="0" borderId="0" xfId="4" applyFont="1" applyAlignment="1" applyProtection="1">
      <alignment horizontal="right"/>
    </xf>
    <xf numFmtId="0" fontId="12" fillId="0" borderId="0" xfId="4"/>
    <xf numFmtId="0" fontId="12" fillId="0" borderId="0" xfId="4" applyAlignment="1" applyProtection="1">
      <alignment horizontal="center"/>
    </xf>
    <xf numFmtId="0" fontId="12" fillId="0" borderId="0" xfId="4" applyAlignment="1">
      <alignment horizontal="center"/>
    </xf>
    <xf numFmtId="0" fontId="14" fillId="0" borderId="0" xfId="4" applyFont="1" applyAlignment="1" applyProtection="1">
      <alignment horizontal="center"/>
    </xf>
    <xf numFmtId="0" fontId="14" fillId="0" borderId="3" xfId="4" applyFont="1" applyBorder="1" applyAlignment="1" applyProtection="1">
      <alignment horizontal="center"/>
    </xf>
    <xf numFmtId="0" fontId="14" fillId="0" borderId="3" xfId="4" applyFont="1" applyBorder="1" applyAlignment="1">
      <alignment horizontal="center"/>
    </xf>
    <xf numFmtId="0" fontId="14" fillId="0" borderId="16" xfId="4" applyFont="1" applyBorder="1" applyAlignment="1">
      <alignment horizontal="center"/>
    </xf>
    <xf numFmtId="0" fontId="14" fillId="0" borderId="17" xfId="4" applyFont="1" applyBorder="1" applyAlignment="1">
      <alignment horizontal="center"/>
    </xf>
    <xf numFmtId="0" fontId="14" fillId="0" borderId="15" xfId="4" applyFont="1" applyBorder="1" applyAlignment="1">
      <alignment horizontal="center"/>
    </xf>
    <xf numFmtId="0" fontId="19" fillId="0" borderId="3" xfId="4" applyFont="1" applyBorder="1" applyProtection="1">
      <protection locked="0"/>
    </xf>
    <xf numFmtId="0" fontId="12" fillId="0" borderId="3" xfId="4" applyBorder="1" applyAlignment="1">
      <alignment horizontal="center"/>
    </xf>
    <xf numFmtId="0" fontId="12" fillId="0" borderId="3" xfId="4" applyBorder="1" applyProtection="1"/>
    <xf numFmtId="0" fontId="12" fillId="0" borderId="3" xfId="4" applyBorder="1" applyAlignment="1" applyProtection="1">
      <alignment horizontal="center"/>
    </xf>
    <xf numFmtId="0" fontId="12" fillId="0" borderId="3" xfId="4" applyBorder="1"/>
    <xf numFmtId="0" fontId="20" fillId="0" borderId="3" xfId="4" applyFont="1" applyBorder="1" applyProtection="1">
      <protection locked="0"/>
    </xf>
    <xf numFmtId="0" fontId="14" fillId="0" borderId="3" xfId="4" applyFont="1" applyBorder="1" applyProtection="1"/>
    <xf numFmtId="0" fontId="20" fillId="0" borderId="3" xfId="4" applyFont="1" applyFill="1" applyBorder="1" applyProtection="1">
      <protection locked="0"/>
    </xf>
    <xf numFmtId="0" fontId="12" fillId="0" borderId="0" xfId="4" applyProtection="1"/>
    <xf numFmtId="0" fontId="20" fillId="0" borderId="18" xfId="4" applyFont="1" applyFill="1" applyBorder="1" applyProtection="1">
      <protection locked="0"/>
    </xf>
    <xf numFmtId="0" fontId="12" fillId="0" borderId="18" xfId="4" applyFill="1" applyBorder="1" applyAlignment="1">
      <alignment horizontal="center"/>
    </xf>
    <xf numFmtId="0" fontId="14" fillId="0" borderId="3" xfId="4" applyFont="1" applyBorder="1" applyAlignment="1"/>
    <xf numFmtId="0" fontId="14" fillId="0" borderId="3" xfId="4" applyFont="1" applyBorder="1"/>
    <xf numFmtId="0" fontId="14" fillId="0" borderId="4" xfId="4" applyFont="1" applyBorder="1" applyAlignment="1" applyProtection="1">
      <alignment horizontal="center"/>
    </xf>
    <xf numFmtId="0" fontId="14" fillId="0" borderId="4" xfId="4" applyFont="1" applyBorder="1" applyAlignment="1">
      <alignment horizontal="center"/>
    </xf>
    <xf numFmtId="0" fontId="14" fillId="0" borderId="4" xfId="4" applyFont="1" applyBorder="1"/>
    <xf numFmtId="0" fontId="14" fillId="0" borderId="0" xfId="4" applyFont="1" applyAlignment="1">
      <alignment horizontal="center"/>
    </xf>
    <xf numFmtId="0" fontId="12" fillId="0" borderId="0" xfId="4" applyAlignment="1" applyProtection="1">
      <alignment horizontal="right"/>
    </xf>
    <xf numFmtId="0" fontId="13" fillId="0" borderId="0" xfId="4" applyFont="1" applyAlignment="1" applyProtection="1">
      <alignment horizontal="right"/>
    </xf>
    <xf numFmtId="0" fontId="12" fillId="0" borderId="15" xfId="4" applyBorder="1"/>
    <xf numFmtId="0" fontId="18" fillId="0" borderId="3" xfId="4" applyFont="1" applyBorder="1" applyProtection="1"/>
    <xf numFmtId="0" fontId="18" fillId="0" borderId="0" xfId="6" applyFont="1" applyAlignment="1" applyProtection="1">
      <alignment horizontal="right"/>
    </xf>
    <xf numFmtId="0" fontId="12" fillId="0" borderId="0" xfId="6"/>
    <xf numFmtId="0" fontId="12" fillId="0" borderId="0" xfId="6" applyAlignment="1" applyProtection="1">
      <alignment horizontal="center"/>
    </xf>
    <xf numFmtId="0" fontId="12" fillId="0" borderId="3" xfId="6" applyBorder="1"/>
    <xf numFmtId="0" fontId="12" fillId="0" borderId="3" xfId="6" applyBorder="1" applyAlignment="1">
      <alignment horizontal="center"/>
    </xf>
    <xf numFmtId="0" fontId="14" fillId="0" borderId="3" xfId="6" applyFont="1" applyBorder="1" applyAlignment="1" applyProtection="1">
      <alignment horizontal="center"/>
    </xf>
    <xf numFmtId="0" fontId="12" fillId="0" borderId="3" xfId="6" applyBorder="1" applyAlignment="1" applyProtection="1">
      <alignment horizontal="center"/>
    </xf>
    <xf numFmtId="0" fontId="14" fillId="0" borderId="3" xfId="6" applyFont="1" applyBorder="1" applyAlignment="1">
      <alignment horizontal="center"/>
    </xf>
    <xf numFmtId="0" fontId="12" fillId="0" borderId="3" xfId="6" applyBorder="1" applyProtection="1"/>
    <xf numFmtId="0" fontId="19" fillId="0" borderId="3" xfId="6" applyFont="1" applyBorder="1" applyProtection="1">
      <protection locked="0"/>
    </xf>
    <xf numFmtId="0" fontId="14" fillId="0" borderId="3" xfId="6" applyFont="1" applyBorder="1"/>
    <xf numFmtId="0" fontId="12" fillId="0" borderId="0" xfId="6" applyProtection="1"/>
    <xf numFmtId="0" fontId="12" fillId="0" borderId="0" xfId="6" applyAlignment="1">
      <alignment horizontal="center"/>
    </xf>
    <xf numFmtId="0" fontId="12" fillId="0" borderId="0" xfId="6" applyFont="1"/>
    <xf numFmtId="0" fontId="18" fillId="0" borderId="0" xfId="7" applyFont="1" applyAlignment="1" applyProtection="1">
      <alignment horizontal="right"/>
    </xf>
    <xf numFmtId="0" fontId="12" fillId="0" borderId="0" xfId="7"/>
    <xf numFmtId="0" fontId="12" fillId="0" borderId="0" xfId="7" applyAlignment="1" applyProtection="1">
      <alignment horizontal="center"/>
    </xf>
    <xf numFmtId="0" fontId="12" fillId="0" borderId="3" xfId="7" applyBorder="1"/>
    <xf numFmtId="0" fontId="12" fillId="0" borderId="3" xfId="7" applyBorder="1" applyAlignment="1">
      <alignment horizontal="center"/>
    </xf>
    <xf numFmtId="0" fontId="14" fillId="0" borderId="3" xfId="7" applyFont="1" applyBorder="1" applyAlignment="1" applyProtection="1">
      <alignment horizontal="center"/>
    </xf>
    <xf numFmtId="0" fontId="12" fillId="0" borderId="3" xfId="7" applyBorder="1" applyAlignment="1" applyProtection="1">
      <alignment horizontal="center"/>
    </xf>
    <xf numFmtId="0" fontId="14" fillId="0" borderId="3" xfId="7" applyFont="1" applyBorder="1" applyAlignment="1">
      <alignment horizontal="center"/>
    </xf>
    <xf numFmtId="0" fontId="12" fillId="0" borderId="4" xfId="7" applyBorder="1"/>
    <xf numFmtId="0" fontId="14" fillId="0" borderId="4" xfId="7" applyFont="1" applyBorder="1" applyAlignment="1" applyProtection="1">
      <alignment horizontal="center"/>
    </xf>
    <xf numFmtId="0" fontId="12" fillId="0" borderId="4" xfId="7" applyBorder="1" applyAlignment="1" applyProtection="1">
      <alignment horizontal="center"/>
    </xf>
    <xf numFmtId="0" fontId="14" fillId="0" borderId="4" xfId="7" applyFont="1" applyBorder="1" applyAlignment="1">
      <alignment horizontal="center"/>
    </xf>
    <xf numFmtId="0" fontId="12" fillId="0" borderId="4" xfId="7" applyBorder="1" applyAlignment="1">
      <alignment horizontal="center"/>
    </xf>
    <xf numFmtId="0" fontId="14" fillId="0" borderId="3" xfId="7" applyFont="1" applyFill="1" applyBorder="1" applyProtection="1"/>
    <xf numFmtId="0" fontId="14" fillId="0" borderId="3" xfId="7" applyFont="1" applyFill="1" applyBorder="1"/>
    <xf numFmtId="0" fontId="14" fillId="0" borderId="3" xfId="7" applyFont="1" applyFill="1" applyBorder="1" applyAlignment="1">
      <alignment horizontal="center"/>
    </xf>
    <xf numFmtId="0" fontId="14" fillId="0" borderId="3" xfId="7" applyFont="1" applyFill="1" applyBorder="1" applyAlignment="1">
      <alignment horizontal="left" vertical="top" wrapText="1"/>
    </xf>
    <xf numFmtId="0" fontId="23" fillId="0" borderId="3" xfId="2" applyFont="1" applyFill="1" applyBorder="1" applyAlignment="1" applyProtection="1">
      <alignment horizontal="left" vertical="top" wrapText="1"/>
    </xf>
    <xf numFmtId="0" fontId="14" fillId="0" borderId="3" xfId="7" applyFont="1" applyFill="1" applyBorder="1" applyAlignment="1">
      <alignment horizontal="center" vertical="top" wrapText="1"/>
    </xf>
    <xf numFmtId="0" fontId="14" fillId="0" borderId="3" xfId="7" applyFont="1" applyFill="1" applyBorder="1" applyAlignment="1">
      <alignment horizontal="left" vertical="top"/>
    </xf>
    <xf numFmtId="16" fontId="14" fillId="0" borderId="3" xfId="7" applyNumberFormat="1" applyFont="1" applyFill="1" applyBorder="1" applyAlignment="1">
      <alignment horizontal="left" vertical="top" wrapText="1"/>
    </xf>
    <xf numFmtId="0" fontId="24" fillId="0" borderId="3" xfId="7" applyFont="1" applyFill="1" applyBorder="1" applyAlignment="1">
      <alignment horizontal="center" vertical="center" wrapText="1"/>
    </xf>
    <xf numFmtId="0" fontId="12" fillId="0" borderId="0" xfId="7" applyProtection="1"/>
    <xf numFmtId="0" fontId="12" fillId="0" borderId="0" xfId="7" applyAlignment="1">
      <alignment horizontal="center"/>
    </xf>
    <xf numFmtId="0" fontId="12" fillId="0" borderId="0" xfId="5" applyFont="1"/>
    <xf numFmtId="0" fontId="4" fillId="0" borderId="0" xfId="0" applyFont="1"/>
    <xf numFmtId="0" fontId="25" fillId="0" borderId="0" xfId="0" applyFont="1" applyAlignment="1">
      <alignment horizontal="right"/>
    </xf>
    <xf numFmtId="0" fontId="4" fillId="3" borderId="3" xfId="0" applyFont="1" applyFill="1" applyBorder="1"/>
    <xf numFmtId="0" fontId="2" fillId="3" borderId="15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9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Border="1"/>
    <xf numFmtId="0" fontId="3" fillId="0" borderId="15" xfId="0" applyFont="1" applyBorder="1"/>
    <xf numFmtId="0" fontId="3" fillId="0" borderId="4" xfId="0" applyFont="1" applyBorder="1" applyAlignment="1">
      <alignment horizontal="left"/>
    </xf>
    <xf numFmtId="0" fontId="3" fillId="0" borderId="20" xfId="0" applyFont="1" applyBorder="1"/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" xfId="7" applyFont="1" applyFill="1" applyBorder="1" applyAlignment="1">
      <alignment horizontal="left" vertical="top" wrapText="1"/>
    </xf>
    <xf numFmtId="0" fontId="14" fillId="0" borderId="3" xfId="7" applyFont="1" applyFill="1" applyBorder="1" applyAlignment="1">
      <alignment horizontal="left" vertical="top"/>
    </xf>
    <xf numFmtId="0" fontId="23" fillId="0" borderId="3" xfId="2" applyFont="1" applyFill="1" applyBorder="1" applyAlignment="1" applyProtection="1">
      <alignment horizontal="left" vertical="top" wrapText="1"/>
    </xf>
    <xf numFmtId="16" fontId="14" fillId="0" borderId="3" xfId="7" applyNumberFormat="1" applyFont="1" applyFill="1" applyBorder="1" applyAlignment="1">
      <alignment horizontal="left" vertical="top" wrapText="1"/>
    </xf>
    <xf numFmtId="0" fontId="24" fillId="0" borderId="3" xfId="7" applyFont="1" applyFill="1" applyBorder="1" applyAlignment="1">
      <alignment horizontal="center" vertical="center" wrapText="1"/>
    </xf>
  </cellXfs>
  <cellStyles count="8">
    <cellStyle name="Currency" xfId="1" builtinId="4"/>
    <cellStyle name="Hyperlink_nURSING" xfId="2"/>
    <cellStyle name="Normal" xfId="0" builtinId="0"/>
    <cellStyle name="Normal_CEPRIbuscselstuggrad" xfId="3"/>
    <cellStyle name="Normal_cepriCOEcselstungrad" xfId="4"/>
    <cellStyle name="Normal_cepricselstcasunandgrad" xfId="5"/>
    <cellStyle name="Normal_ENGINEERUG_GRAD" xfId="6"/>
    <cellStyle name="Normal_nURSING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6" Type="http://schemas.openxmlformats.org/officeDocument/2006/relationships/hyperlink" Target="http://usfonline.admin.usf.edu/owa_prod/owa/wp_search_catalog_db?p_subj=NUR&amp;p_crse=4948L&amp;p_term=199905" TargetMode="External"/><Relationship Id="rId117" Type="http://schemas.openxmlformats.org/officeDocument/2006/relationships/hyperlink" Target="http://usfonline.admin.usf.edu/owa_prod/owa/wp_search_catalog_db?p_subj=NUR&amp;p_crse=4636L&amp;p_term=200105" TargetMode="External"/><Relationship Id="rId21" Type="http://schemas.openxmlformats.org/officeDocument/2006/relationships/hyperlink" Target="http://usfonline.admin.usf.edu/owa_prod/owa/wp_search_catalog_db?p_subj=NGR&amp;p_crse=6155&amp;p_term=199905" TargetMode="External"/><Relationship Id="rId42" Type="http://schemas.openxmlformats.org/officeDocument/2006/relationships/hyperlink" Target="http://usfonline.admin.usf.edu/owa_prod/owa/wp_search_catalog_db?p_subj=NUR&amp;p_crse=4165&amp;p_term=200005" TargetMode="External"/><Relationship Id="rId47" Type="http://schemas.openxmlformats.org/officeDocument/2006/relationships/hyperlink" Target="http://usfonline.admin.usf.edu/owa_prod/owa/wp_search_catalog_db?p_subj=NGR&amp;p_crse=6140&amp;p_term=200001" TargetMode="External"/><Relationship Id="rId63" Type="http://schemas.openxmlformats.org/officeDocument/2006/relationships/hyperlink" Target="http://usfonline.admin.usf.edu/owa_prod/owa/wp_search_catalog_db?p_subj=NGR&amp;p_crse=6135&amp;p_term=200008" TargetMode="External"/><Relationship Id="rId68" Type="http://schemas.openxmlformats.org/officeDocument/2006/relationships/hyperlink" Target="http://usfonline.admin.usf.edu/owa_prod/owa/wp_search_catalog_db?p_subj=NGR&amp;p_crse=6300&amp;p_term=200008" TargetMode="External"/><Relationship Id="rId84" Type="http://schemas.openxmlformats.org/officeDocument/2006/relationships/hyperlink" Target="http://usfonline.admin.usf.edu/owa_prod/owa/wp_search_catalog_db?p_subj=NGR&amp;p_crse=6140&amp;p_term=200101" TargetMode="External"/><Relationship Id="rId89" Type="http://schemas.openxmlformats.org/officeDocument/2006/relationships/hyperlink" Target="http://usfonline.admin.usf.edu/owa_prod/owa/wp_search_catalog_db?p_subj=NGR&amp;p_crse=6214L&amp;p_term=200101" TargetMode="External"/><Relationship Id="rId112" Type="http://schemas.openxmlformats.org/officeDocument/2006/relationships/hyperlink" Target="http://usfonline.admin.usf.edu/owa_prod/owa/wp_search_catalog_db?p_subj=NGR&amp;p_crse=6931&amp;p_term=200105" TargetMode="External"/><Relationship Id="rId133" Type="http://schemas.openxmlformats.org/officeDocument/2006/relationships/hyperlink" Target="http://usfonline.admin.usf.edu/owa_prod/owa/wp_search_catalog_db?p_subj=NUR&amp;p_crse=4165&amp;p_term=200108" TargetMode="External"/><Relationship Id="rId138" Type="http://schemas.openxmlformats.org/officeDocument/2006/relationships/hyperlink" Target="http://usfonline.admin.usf.edu/owa_prod/owa/wp_search_catalog_db?p_subj=NUR&amp;p_crse=4948L&amp;p_term=200108" TargetMode="External"/><Relationship Id="rId154" Type="http://schemas.openxmlformats.org/officeDocument/2006/relationships/hyperlink" Target="http://usfonline.admin.usf.edu/owa_prod/owa/wp_search_catalog_db?p_subj=NUR&amp;p_crse=4905C&amp;p_term=200201" TargetMode="External"/><Relationship Id="rId16" Type="http://schemas.openxmlformats.org/officeDocument/2006/relationships/hyperlink" Target="http://usfonline.admin.usf.edu/owa_prod/owa/wp_search_catalog_db?p_subj=NUR&amp;p_crse=4636L&amp;p_term=199901" TargetMode="External"/><Relationship Id="rId107" Type="http://schemas.openxmlformats.org/officeDocument/2006/relationships/hyperlink" Target="http://usfonline.admin.usf.edu/owa_prod/owa/wp_search_catalog_db?p_subj=NGR&amp;p_crse=6140&amp;p_term=200105" TargetMode="External"/><Relationship Id="rId11" Type="http://schemas.openxmlformats.org/officeDocument/2006/relationships/hyperlink" Target="http://usfonline.admin.usf.edu/owa_prod/owa/wp_search_catalog_db?p_subj=NUR&amp;p_crse=3114&amp;p_term=199901" TargetMode="External"/><Relationship Id="rId32" Type="http://schemas.openxmlformats.org/officeDocument/2006/relationships/hyperlink" Target="http://usfonline.admin.usf.edu/owa_prod/owa/wp_search_catalog_db?p_subj=NUR&amp;p_crse=3114&amp;p_term=199908" TargetMode="External"/><Relationship Id="rId37" Type="http://schemas.openxmlformats.org/officeDocument/2006/relationships/hyperlink" Target="http://usfonline.admin.usf.edu/owa_prod/owa/wp_search_catalog_db?p_subj=NGR&amp;p_crse=6213L&amp;p_term=200005" TargetMode="External"/><Relationship Id="rId53" Type="http://schemas.openxmlformats.org/officeDocument/2006/relationships/hyperlink" Target="http://usfonline.admin.usf.edu/owa_prod/owa/wp_search_catalog_db?p_subj=NUR&amp;p_crse=3829&amp;p_term=200001" TargetMode="External"/><Relationship Id="rId58" Type="http://schemas.openxmlformats.org/officeDocument/2006/relationships/hyperlink" Target="http://usfonline.admin.usf.edu/owa_prod/owa/wp_search_catalog_db?p_subj=NUR&amp;p_crse=4645&amp;p_term=200001" TargetMode="External"/><Relationship Id="rId74" Type="http://schemas.openxmlformats.org/officeDocument/2006/relationships/hyperlink" Target="http://usfonline.admin.usf.edu/owa_prod/owa/wp_search_catalog_db?p_subj=NUR&amp;p_crse=3113&amp;p_term=200008" TargetMode="External"/><Relationship Id="rId79" Type="http://schemas.openxmlformats.org/officeDocument/2006/relationships/hyperlink" Target="http://usfonline.admin.usf.edu/owa_prod/owa/wp_search_catalog_db?p_subj=NGR&amp;p_crse=6001&amp;p_term=200101" TargetMode="External"/><Relationship Id="rId102" Type="http://schemas.openxmlformats.org/officeDocument/2006/relationships/hyperlink" Target="http://usfonline.admin.usf.edu/owa_prod/owa/wp_search_catalog_db?p_subj=NUR&amp;p_crse=4636L&amp;p_term=200101" TargetMode="External"/><Relationship Id="rId123" Type="http://schemas.openxmlformats.org/officeDocument/2006/relationships/hyperlink" Target="http://usfonline.admin.usf.edu/owa_prod/owa/wp_search_catalog_db?p_subj=NGR&amp;p_crse=6121&amp;p_term=200108" TargetMode="External"/><Relationship Id="rId128" Type="http://schemas.openxmlformats.org/officeDocument/2006/relationships/hyperlink" Target="http://usfonline.admin.usf.edu/owa_prod/owa/wp_search_catalog_db?p_subj=NGR&amp;p_crse=6931&amp;p_term=200108" TargetMode="External"/><Relationship Id="rId144" Type="http://schemas.openxmlformats.org/officeDocument/2006/relationships/hyperlink" Target="http://usfonline.admin.usf.edu/owa_prod/owa/wp_search_catalog_db?p_subj=NGR&amp;p_crse=6199&amp;p_term=200201" TargetMode="External"/><Relationship Id="rId149" Type="http://schemas.openxmlformats.org/officeDocument/2006/relationships/hyperlink" Target="http://usfonline.admin.usf.edu/owa_prod/owa/wp_search_catalog_db?p_subj=NGR&amp;p_crse=6700L&amp;p_term=200201" TargetMode="External"/><Relationship Id="rId5" Type="http://schemas.openxmlformats.org/officeDocument/2006/relationships/hyperlink" Target="http://usfonline.admin.usf.edu/owa_prod/owa/wp_search_catalog_db?p_subj=NUR&amp;p_crse=3114&amp;p_term=199808" TargetMode="External"/><Relationship Id="rId90" Type="http://schemas.openxmlformats.org/officeDocument/2006/relationships/hyperlink" Target="http://usfonline.admin.usf.edu/owa_prod/owa/wp_search_catalog_db?p_subj=NGR&amp;p_crse=6301&amp;p_term=200101" TargetMode="External"/><Relationship Id="rId95" Type="http://schemas.openxmlformats.org/officeDocument/2006/relationships/hyperlink" Target="http://usfonline.admin.usf.edu/owa_prod/owa/wp_search_catalog_db?p_subj=NGR&amp;p_crse=6931&amp;p_term=200101" TargetMode="External"/><Relationship Id="rId22" Type="http://schemas.openxmlformats.org/officeDocument/2006/relationships/hyperlink" Target="http://usfonline.admin.usf.edu/owa_prod/owa/wp_search_catalog_db?p_subj=NUR&amp;p_crse=4165&amp;p_term=199905" TargetMode="External"/><Relationship Id="rId27" Type="http://schemas.openxmlformats.org/officeDocument/2006/relationships/hyperlink" Target="http://usfonline.admin.usf.edu/owa_prod/owa/wp_search_catalog_db?p_subj=NGR&amp;p_crse=6001&amp;p_term=199908" TargetMode="External"/><Relationship Id="rId43" Type="http://schemas.openxmlformats.org/officeDocument/2006/relationships/hyperlink" Target="http://usfonline.admin.usf.edu/owa_prod/owa/wp_search_catalog_db?p_subj=NUR&amp;p_crse=4636L&amp;p_term=200005" TargetMode="External"/><Relationship Id="rId48" Type="http://schemas.openxmlformats.org/officeDocument/2006/relationships/hyperlink" Target="http://usfonline.admin.usf.edu/owa_prod/owa/wp_search_catalog_db?p_subj=NGR&amp;p_crse=6194&amp;p_term=200001" TargetMode="External"/><Relationship Id="rId64" Type="http://schemas.openxmlformats.org/officeDocument/2006/relationships/hyperlink" Target="http://usfonline.admin.usf.edu/owa_prod/owa/wp_search_catalog_db?p_subj=NGR&amp;p_crse=6140&amp;p_term=200008" TargetMode="External"/><Relationship Id="rId69" Type="http://schemas.openxmlformats.org/officeDocument/2006/relationships/hyperlink" Target="http://usfonline.admin.usf.edu/owa_prod/owa/wp_search_catalog_db?p_subj=NGR&amp;p_crse=6616L&amp;p_term=200008" TargetMode="External"/><Relationship Id="rId113" Type="http://schemas.openxmlformats.org/officeDocument/2006/relationships/hyperlink" Target="http://usfonline.admin.usf.edu/owa_prod/owa/wp_search_catalog_db?p_subj=NGR&amp;p_crse=6931&amp;p_term=200105" TargetMode="External"/><Relationship Id="rId118" Type="http://schemas.openxmlformats.org/officeDocument/2006/relationships/hyperlink" Target="http://usfonline.admin.usf.edu/owa_prod/owa/wp_search_catalog_db?p_subj=NUR&amp;p_crse=4838&amp;p_term=200105" TargetMode="External"/><Relationship Id="rId134" Type="http://schemas.openxmlformats.org/officeDocument/2006/relationships/hyperlink" Target="http://usfonline.admin.usf.edu/owa_prod/owa/wp_search_catalog_db?p_subj=NUR&amp;p_crse=4905C&amp;p_term=200108" TargetMode="External"/><Relationship Id="rId139" Type="http://schemas.openxmlformats.org/officeDocument/2006/relationships/hyperlink" Target="http://usfonline.admin.usf.edu/owa_prod/owa/wp_search_catalog_db?p_subj=NGR&amp;p_crse=6001&amp;p_term=200201" TargetMode="External"/><Relationship Id="rId80" Type="http://schemas.openxmlformats.org/officeDocument/2006/relationships/hyperlink" Target="http://usfonline.admin.usf.edu/owa_prod/owa/wp_search_catalog_db?p_subj=NGR&amp;p_crse=6001&amp;p_term=200101" TargetMode="External"/><Relationship Id="rId85" Type="http://schemas.openxmlformats.org/officeDocument/2006/relationships/hyperlink" Target="http://usfonline.admin.usf.edu/owa_prod/owa/wp_search_catalog_db?p_subj=NGR&amp;p_crse=6199&amp;p_term=200101" TargetMode="External"/><Relationship Id="rId150" Type="http://schemas.openxmlformats.org/officeDocument/2006/relationships/hyperlink" Target="http://usfonline.admin.usf.edu/owa_prod/owa/wp_search_catalog_db?p_subj=NGR&amp;p_crse=6800&amp;p_term=200201" TargetMode="External"/><Relationship Id="rId155" Type="http://schemas.openxmlformats.org/officeDocument/2006/relationships/printerSettings" Target="../printerSettings/printerSettings54.bin"/><Relationship Id="rId12" Type="http://schemas.openxmlformats.org/officeDocument/2006/relationships/hyperlink" Target="http://usfonline.admin.usf.edu/owa_prod/owa/wp_search_catalog_db?p_subj=NUR&amp;p_crse=3145&amp;p_term=199901" TargetMode="External"/><Relationship Id="rId17" Type="http://schemas.openxmlformats.org/officeDocument/2006/relationships/hyperlink" Target="http://usfonline.admin.usf.edu/owa_prod/owa/wp_search_catalog_db?p_subj=NUR&amp;p_crse=4905C&amp;p_term=199901" TargetMode="External"/><Relationship Id="rId25" Type="http://schemas.openxmlformats.org/officeDocument/2006/relationships/hyperlink" Target="http://usfonline.admin.usf.edu/owa_prod/owa/wp_search_catalog_db?p_subj=NUR&amp;p_crse=4935&amp;p_term=199905" TargetMode="External"/><Relationship Id="rId33" Type="http://schemas.openxmlformats.org/officeDocument/2006/relationships/hyperlink" Target="http://usfonline.admin.usf.edu/owa_prod/owa/wp_search_catalog_db?p_subj=NUR&amp;p_crse=4765C&amp;p_term=199908" TargetMode="External"/><Relationship Id="rId38" Type="http://schemas.openxmlformats.org/officeDocument/2006/relationships/hyperlink" Target="http://usfonline.admin.usf.edu/owa_prod/owa/wp_search_catalog_db?p_subj=NGR&amp;p_crse=6617&amp;p_term=200005" TargetMode="External"/><Relationship Id="rId46" Type="http://schemas.openxmlformats.org/officeDocument/2006/relationships/hyperlink" Target="http://usfonline.admin.usf.edu/owa_prod/owa/wp_search_catalog_db?p_subj=NUR&amp;p_crse=4948L&amp;p_term=200005" TargetMode="External"/><Relationship Id="rId59" Type="http://schemas.openxmlformats.org/officeDocument/2006/relationships/hyperlink" Target="http://usfonline.admin.usf.edu/owa_prod/owa/wp_search_catalog_db?p_subj=NUR&amp;p_crse=4935&amp;p_term=200001" TargetMode="External"/><Relationship Id="rId67" Type="http://schemas.openxmlformats.org/officeDocument/2006/relationships/hyperlink" Target="http://usfonline.admin.usf.edu/owa_prod/owa/wp_search_catalog_db?p_subj=NGR&amp;p_crse=6214L&amp;p_term=200008" TargetMode="External"/><Relationship Id="rId103" Type="http://schemas.openxmlformats.org/officeDocument/2006/relationships/hyperlink" Target="http://usfonline.admin.usf.edu/owa_prod/owa/wp_search_catalog_db?p_subj=NUR&amp;p_crse=4905C&amp;p_term=200101" TargetMode="External"/><Relationship Id="rId108" Type="http://schemas.openxmlformats.org/officeDocument/2006/relationships/hyperlink" Target="http://usfonline.admin.usf.edu/owa_prod/owa/wp_search_catalog_db?p_subj=NGR&amp;p_crse=6199&amp;p_term=200105" TargetMode="External"/><Relationship Id="rId116" Type="http://schemas.openxmlformats.org/officeDocument/2006/relationships/hyperlink" Target="http://usfonline.admin.usf.edu/owa_prod/owa/wp_search_catalog_db?p_subj=NUR&amp;p_crse=4636&amp;p_term=200105" TargetMode="External"/><Relationship Id="rId124" Type="http://schemas.openxmlformats.org/officeDocument/2006/relationships/hyperlink" Target="http://usfonline.admin.usf.edu/owa_prod/owa/wp_search_catalog_db?p_subj=NGR&amp;p_crse=6140&amp;p_term=200108" TargetMode="External"/><Relationship Id="rId129" Type="http://schemas.openxmlformats.org/officeDocument/2006/relationships/hyperlink" Target="http://usfonline.admin.usf.edu/owa_prod/owa/wp_search_catalog_db?p_subj=NGR&amp;p_crse=6931&amp;p_term=200108" TargetMode="External"/><Relationship Id="rId137" Type="http://schemas.openxmlformats.org/officeDocument/2006/relationships/hyperlink" Target="http://usfonline.admin.usf.edu/owa_prod/owa/wp_search_catalog_db?p_subj=NUR&amp;p_crse=4935&amp;p_term=200108" TargetMode="External"/><Relationship Id="rId20" Type="http://schemas.openxmlformats.org/officeDocument/2006/relationships/hyperlink" Target="http://usfonline.admin.usf.edu/owa_prod/owa/wp_search_catalog_db?p_subj=NGR&amp;p_crse=6121&amp;p_term=199905" TargetMode="External"/><Relationship Id="rId41" Type="http://schemas.openxmlformats.org/officeDocument/2006/relationships/hyperlink" Target="http://usfonline.admin.usf.edu/owa_prod/owa/wp_search_catalog_db?p_subj=NUR&amp;p_crse=3114&amp;p_term=200005" TargetMode="External"/><Relationship Id="rId54" Type="http://schemas.openxmlformats.org/officeDocument/2006/relationships/hyperlink" Target="http://usfonline.admin.usf.edu/owa_prod/owa/wp_search_catalog_db?p_subj=NUR&amp;p_crse=4041&amp;p_term=200001" TargetMode="External"/><Relationship Id="rId62" Type="http://schemas.openxmlformats.org/officeDocument/2006/relationships/hyperlink" Target="http://usfonline.admin.usf.edu/owa_prod/owa/wp_search_catalog_db?p_subj=NGR&amp;p_crse=6121&amp;p_term=200008" TargetMode="External"/><Relationship Id="rId70" Type="http://schemas.openxmlformats.org/officeDocument/2006/relationships/hyperlink" Target="http://usfonline.admin.usf.edu/owa_prod/owa/wp_search_catalog_db?p_subj=NGR&amp;p_crse=6617&amp;p_term=200008" TargetMode="External"/><Relationship Id="rId75" Type="http://schemas.openxmlformats.org/officeDocument/2006/relationships/hyperlink" Target="http://usfonline.admin.usf.edu/owa_prod/owa/wp_search_catalog_db?p_subj=NUR&amp;p_crse=4765C&amp;p_term=200008" TargetMode="External"/><Relationship Id="rId83" Type="http://schemas.openxmlformats.org/officeDocument/2006/relationships/hyperlink" Target="http://usfonline.admin.usf.edu/owa_prod/owa/wp_search_catalog_db?p_subj=NGR&amp;p_crse=6135&amp;p_term=200101" TargetMode="External"/><Relationship Id="rId88" Type="http://schemas.openxmlformats.org/officeDocument/2006/relationships/hyperlink" Target="http://usfonline.admin.usf.edu/owa_prod/owa/wp_search_catalog_db?p_subj=NGR&amp;p_crse=6213L&amp;p_term=200101" TargetMode="External"/><Relationship Id="rId91" Type="http://schemas.openxmlformats.org/officeDocument/2006/relationships/hyperlink" Target="http://usfonline.admin.usf.edu/owa_prod/owa/wp_search_catalog_db?p_subj=NGR&amp;p_crse=6618L&amp;p_term=200101" TargetMode="External"/><Relationship Id="rId96" Type="http://schemas.openxmlformats.org/officeDocument/2006/relationships/hyperlink" Target="http://usfonline.admin.usf.edu/owa_prod/owa/wp_search_catalog_db?p_subj=NGR&amp;p_crse=6931&amp;p_term=200101" TargetMode="External"/><Relationship Id="rId111" Type="http://schemas.openxmlformats.org/officeDocument/2006/relationships/hyperlink" Target="http://usfonline.admin.usf.edu/owa_prod/owa/wp_search_catalog_db?p_subj=NGR&amp;p_crse=6931&amp;p_term=200105" TargetMode="External"/><Relationship Id="rId132" Type="http://schemas.openxmlformats.org/officeDocument/2006/relationships/hyperlink" Target="http://usfonline.admin.usf.edu/owa_prod/owa/wp_search_catalog_db?p_subj=NUR&amp;p_crse=3829&amp;p_term=200108" TargetMode="External"/><Relationship Id="rId140" Type="http://schemas.openxmlformats.org/officeDocument/2006/relationships/hyperlink" Target="http://usfonline.admin.usf.edu/owa_prod/owa/wp_search_catalog_db?p_subj=NGR&amp;p_crse=6080&amp;p_term=200201" TargetMode="External"/><Relationship Id="rId145" Type="http://schemas.openxmlformats.org/officeDocument/2006/relationships/hyperlink" Target="http://usfonline.admin.usf.edu/owa_prod/owa/wp_search_catalog_db?p_subj=NGR&amp;p_crse=6271&amp;p_term=200201" TargetMode="External"/><Relationship Id="rId153" Type="http://schemas.openxmlformats.org/officeDocument/2006/relationships/hyperlink" Target="http://usfonline.admin.usf.edu/owa_prod/owa/wp_search_catalog_db?p_subj=NUR&amp;p_crse=4905C&amp;p_term=200201" TargetMode="External"/><Relationship Id="rId1" Type="http://schemas.openxmlformats.org/officeDocument/2006/relationships/hyperlink" Target="http://usfonline.admin.usf.edu/owa_prod/owa/wp_search_catalog_db?p_subj=NGR&amp;p_crse=6080&amp;p_term=199808" TargetMode="External"/><Relationship Id="rId6" Type="http://schemas.openxmlformats.org/officeDocument/2006/relationships/hyperlink" Target="http://usfonline.admin.usf.edu/owa_prod/owa/wp_search_catalog_db?p_subj=NUR&amp;p_crse=4765C&amp;p_term=199808" TargetMode="External"/><Relationship Id="rId15" Type="http://schemas.openxmlformats.org/officeDocument/2006/relationships/hyperlink" Target="http://usfonline.admin.usf.edu/owa_prod/owa/wp_search_catalog_db?p_subj=NUR&amp;p_crse=4636&amp;p_term=199901" TargetMode="External"/><Relationship Id="rId23" Type="http://schemas.openxmlformats.org/officeDocument/2006/relationships/hyperlink" Target="http://usfonline.admin.usf.edu/owa_prod/owa/wp_search_catalog_db?p_subj=NUR&amp;p_crse=4838&amp;p_term=199905" TargetMode="External"/><Relationship Id="rId28" Type="http://schemas.openxmlformats.org/officeDocument/2006/relationships/hyperlink" Target="http://usfonline.admin.usf.edu/owa_prod/owa/wp_search_catalog_db?p_subj=NGR&amp;p_crse=6080&amp;p_term=199908" TargetMode="External"/><Relationship Id="rId36" Type="http://schemas.openxmlformats.org/officeDocument/2006/relationships/hyperlink" Target="http://usfonline.admin.usf.edu/owa_prod/owa/wp_search_catalog_db?p_subj=NGR&amp;p_crse=6212L&amp;p_term=200005" TargetMode="External"/><Relationship Id="rId49" Type="http://schemas.openxmlformats.org/officeDocument/2006/relationships/hyperlink" Target="http://usfonline.admin.usf.edu/owa_prod/owa/wp_search_catalog_db?p_subj=NGR&amp;p_crse=6206&amp;p_term=200001" TargetMode="External"/><Relationship Id="rId57" Type="http://schemas.openxmlformats.org/officeDocument/2006/relationships/hyperlink" Target="http://usfonline.admin.usf.edu/owa_prod/owa/wp_search_catalog_db?p_subj=NUR&amp;p_crse=4645&amp;p_term=200001" TargetMode="External"/><Relationship Id="rId106" Type="http://schemas.openxmlformats.org/officeDocument/2006/relationships/hyperlink" Target="http://usfonline.admin.usf.edu/owa_prod/owa/wp_search_catalog_db?p_subj=NGR&amp;p_crse=6135&amp;p_term=200105" TargetMode="External"/><Relationship Id="rId114" Type="http://schemas.openxmlformats.org/officeDocument/2006/relationships/hyperlink" Target="http://usfonline.admin.usf.edu/owa_prod/owa/wp_search_catalog_db?p_subj=NUR&amp;p_crse=3064C&amp;p_term=200105" TargetMode="External"/><Relationship Id="rId119" Type="http://schemas.openxmlformats.org/officeDocument/2006/relationships/hyperlink" Target="http://usfonline.admin.usf.edu/owa_prod/owa/wp_search_catalog_db?p_subj=NUR&amp;p_crse=4905C&amp;p_term=200105" TargetMode="External"/><Relationship Id="rId127" Type="http://schemas.openxmlformats.org/officeDocument/2006/relationships/hyperlink" Target="http://usfonline.admin.usf.edu/owa_prod/owa/wp_search_catalog_db?p_subj=NGR&amp;p_crse=6931&amp;p_term=200108" TargetMode="External"/><Relationship Id="rId10" Type="http://schemas.openxmlformats.org/officeDocument/2006/relationships/hyperlink" Target="http://usfonline.admin.usf.edu/owa_prod/owa/wp_search_catalog_db?p_subj=NGR&amp;p_crse=6800&amp;p_term=199901" TargetMode="External"/><Relationship Id="rId31" Type="http://schemas.openxmlformats.org/officeDocument/2006/relationships/hyperlink" Target="http://usfonline.admin.usf.edu/owa_prod/owa/wp_search_catalog_db?p_subj=NUR&amp;p_crse=3113&amp;p_term=199908" TargetMode="External"/><Relationship Id="rId44" Type="http://schemas.openxmlformats.org/officeDocument/2006/relationships/hyperlink" Target="http://usfonline.admin.usf.edu/owa_prod/owa/wp_search_catalog_db?p_subj=NUR&amp;p_crse=4838&amp;p_term=200005" TargetMode="External"/><Relationship Id="rId52" Type="http://schemas.openxmlformats.org/officeDocument/2006/relationships/hyperlink" Target="http://usfonline.admin.usf.edu/owa_prod/owa/wp_search_catalog_db?p_subj=NUR&amp;p_crse=3145&amp;p_term=200001" TargetMode="External"/><Relationship Id="rId60" Type="http://schemas.openxmlformats.org/officeDocument/2006/relationships/hyperlink" Target="http://usfonline.admin.usf.edu/owa_prod/owa/wp_search_catalog_db?p_subj=NUR&amp;p_crse=4935&amp;p_term=200001" TargetMode="External"/><Relationship Id="rId65" Type="http://schemas.openxmlformats.org/officeDocument/2006/relationships/hyperlink" Target="http://usfonline.admin.usf.edu/owa_prod/owa/wp_search_catalog_db?p_subj=NGR&amp;p_crse=6212L&amp;p_term=200008" TargetMode="External"/><Relationship Id="rId73" Type="http://schemas.openxmlformats.org/officeDocument/2006/relationships/hyperlink" Target="http://usfonline.admin.usf.edu/owa_prod/owa/wp_search_catalog_db?p_subj=NUR&amp;p_crse=3064C&amp;p_term=200008" TargetMode="External"/><Relationship Id="rId78" Type="http://schemas.openxmlformats.org/officeDocument/2006/relationships/hyperlink" Target="http://usfonline.admin.usf.edu/owa_prod/owa/wp_search_catalog_db?p_subj=NUR&amp;p_crse=4948L&amp;p_term=200008" TargetMode="External"/><Relationship Id="rId81" Type="http://schemas.openxmlformats.org/officeDocument/2006/relationships/hyperlink" Target="http://usfonline.admin.usf.edu/owa_prod/owa/wp_search_catalog_db?p_subj=NGR&amp;p_crse=6080&amp;p_term=200101" TargetMode="External"/><Relationship Id="rId86" Type="http://schemas.openxmlformats.org/officeDocument/2006/relationships/hyperlink" Target="http://usfonline.admin.usf.edu/owa_prod/owa/wp_search_catalog_db?p_subj=NGR&amp;p_crse=6204&amp;p_term=200101" TargetMode="External"/><Relationship Id="rId94" Type="http://schemas.openxmlformats.org/officeDocument/2006/relationships/hyperlink" Target="http://usfonline.admin.usf.edu/owa_prod/owa/wp_search_catalog_db?p_subj=NGR&amp;p_crse=6905&amp;p_term=200101" TargetMode="External"/><Relationship Id="rId99" Type="http://schemas.openxmlformats.org/officeDocument/2006/relationships/hyperlink" Target="http://usfonline.admin.usf.edu/owa_prod/owa/wp_search_catalog_db?p_subj=NUR&amp;p_crse=4041&amp;p_term=200101" TargetMode="External"/><Relationship Id="rId101" Type="http://schemas.openxmlformats.org/officeDocument/2006/relationships/hyperlink" Target="http://usfonline.admin.usf.edu/owa_prod/owa/wp_search_catalog_db?p_subj=NUR&amp;p_crse=4636&amp;p_term=200101" TargetMode="External"/><Relationship Id="rId122" Type="http://schemas.openxmlformats.org/officeDocument/2006/relationships/hyperlink" Target="http://usfonline.admin.usf.edu/owa_prod/owa/wp_search_catalog_db?p_subj=NGR&amp;p_crse=6001&amp;p_term=200108" TargetMode="External"/><Relationship Id="rId130" Type="http://schemas.openxmlformats.org/officeDocument/2006/relationships/hyperlink" Target="http://usfonline.admin.usf.edu/owa_prod/owa/wp_search_catalog_db?p_subj=NGR&amp;p_crse=6931&amp;p_term=200108" TargetMode="External"/><Relationship Id="rId135" Type="http://schemas.openxmlformats.org/officeDocument/2006/relationships/hyperlink" Target="http://usfonline.admin.usf.edu/owa_prod/owa/wp_search_catalog_db?p_subj=NUR&amp;p_crse=4935&amp;p_term=200108" TargetMode="External"/><Relationship Id="rId143" Type="http://schemas.openxmlformats.org/officeDocument/2006/relationships/hyperlink" Target="http://usfonline.admin.usf.edu/owa_prod/owa/wp_search_catalog_db?p_subj=NGR&amp;p_crse=6140&amp;p_term=200201" TargetMode="External"/><Relationship Id="rId148" Type="http://schemas.openxmlformats.org/officeDocument/2006/relationships/hyperlink" Target="http://usfonline.admin.usf.edu/owa_prod/owa/wp_search_catalog_db?p_subj=NGR&amp;p_crse=6700&amp;p_term=200201" TargetMode="External"/><Relationship Id="rId151" Type="http://schemas.openxmlformats.org/officeDocument/2006/relationships/hyperlink" Target="http://usfonline.admin.usf.edu/owa_prod/owa/wp_search_catalog_db?p_subj=NUR&amp;p_crse=3829&amp;p_term=200201" TargetMode="External"/><Relationship Id="rId4" Type="http://schemas.openxmlformats.org/officeDocument/2006/relationships/hyperlink" Target="http://usfonline.admin.usf.edu/owa_prod/owa/wp_search_catalog_db?p_subj=NUR&amp;p_crse=3113&amp;p_term=199808" TargetMode="External"/><Relationship Id="rId9" Type="http://schemas.openxmlformats.org/officeDocument/2006/relationships/hyperlink" Target="http://usfonline.admin.usf.edu/owa_prod/owa/wp_search_catalog_db?p_subj=NGR&amp;p_crse=6194&amp;p_term=199901" TargetMode="External"/><Relationship Id="rId13" Type="http://schemas.openxmlformats.org/officeDocument/2006/relationships/hyperlink" Target="http://usfonline.admin.usf.edu/owa_prod/owa/wp_search_catalog_db?p_subj=NUR&amp;p_crse=3829&amp;p_term=199901" TargetMode="External"/><Relationship Id="rId18" Type="http://schemas.openxmlformats.org/officeDocument/2006/relationships/hyperlink" Target="http://usfonline.admin.usf.edu/owa_prod/owa/wp_search_catalog_db?p_subj=NUR&amp;p_crse=4935&amp;p_term=199901" TargetMode="External"/><Relationship Id="rId39" Type="http://schemas.openxmlformats.org/officeDocument/2006/relationships/hyperlink" Target="http://usfonline.admin.usf.edu/owa_prod/owa/wp_search_catalog_db?p_subj=NGR&amp;p_crse=6619L&amp;p_term=200005" TargetMode="External"/><Relationship Id="rId109" Type="http://schemas.openxmlformats.org/officeDocument/2006/relationships/hyperlink" Target="http://usfonline.admin.usf.edu/owa_prod/owa/wp_search_catalog_db?p_subj=NGR&amp;p_crse=6905&amp;p_term=200105" TargetMode="External"/><Relationship Id="rId34" Type="http://schemas.openxmlformats.org/officeDocument/2006/relationships/hyperlink" Target="http://usfonline.admin.usf.edu/owa_prod/owa/wp_search_catalog_db?p_subj=NUR&amp;p_crse=4766&amp;p_term=199908" TargetMode="External"/><Relationship Id="rId50" Type="http://schemas.openxmlformats.org/officeDocument/2006/relationships/hyperlink" Target="http://usfonline.admin.usf.edu/owa_prod/owa/wp_search_catalog_db?p_subj=NGR&amp;p_crse=6800&amp;p_term=200001" TargetMode="External"/><Relationship Id="rId55" Type="http://schemas.openxmlformats.org/officeDocument/2006/relationships/hyperlink" Target="http://usfonline.admin.usf.edu/owa_prod/owa/wp_search_catalog_db?p_subj=NUR&amp;p_crse=4636&amp;p_term=200001" TargetMode="External"/><Relationship Id="rId76" Type="http://schemas.openxmlformats.org/officeDocument/2006/relationships/hyperlink" Target="http://usfonline.admin.usf.edu/owa_prod/owa/wp_search_catalog_db?p_subj=NUR&amp;p_crse=4766&amp;p_term=200008" TargetMode="External"/><Relationship Id="rId97" Type="http://schemas.openxmlformats.org/officeDocument/2006/relationships/hyperlink" Target="http://usfonline.admin.usf.edu/owa_prod/owa/wp_search_catalog_db?p_subj=NUR&amp;p_crse=3145&amp;p_term=200101" TargetMode="External"/><Relationship Id="rId104" Type="http://schemas.openxmlformats.org/officeDocument/2006/relationships/hyperlink" Target="http://usfonline.admin.usf.edu/owa_prod/owa/wp_search_catalog_db?p_subj=NUR&amp;p_crse=4905C&amp;p_term=200101" TargetMode="External"/><Relationship Id="rId120" Type="http://schemas.openxmlformats.org/officeDocument/2006/relationships/hyperlink" Target="http://usfonline.admin.usf.edu/owa_prod/owa/wp_search_catalog_db?p_subj=NUR&amp;p_crse=4935&amp;p_term=200105" TargetMode="External"/><Relationship Id="rId125" Type="http://schemas.openxmlformats.org/officeDocument/2006/relationships/hyperlink" Target="http://usfonline.admin.usf.edu/owa_prod/owa/wp_search_catalog_db?p_subj=NGR&amp;p_crse=6800&amp;p_term=200108" TargetMode="External"/><Relationship Id="rId141" Type="http://schemas.openxmlformats.org/officeDocument/2006/relationships/hyperlink" Target="http://usfonline.admin.usf.edu/owa_prod/owa/wp_search_catalog_db?p_subj=NGR&amp;p_crse=6121&amp;p_term=200201" TargetMode="External"/><Relationship Id="rId146" Type="http://schemas.openxmlformats.org/officeDocument/2006/relationships/hyperlink" Target="http://usfonline.admin.usf.edu/owa_prod/owa/wp_search_catalog_db?p_subj=NGR&amp;p_crse=6305&amp;p_term=200201" TargetMode="External"/><Relationship Id="rId7" Type="http://schemas.openxmlformats.org/officeDocument/2006/relationships/hyperlink" Target="http://usfonline.admin.usf.edu/owa_prod/owa/wp_search_catalog_db?p_subj=NUR&amp;p_crse=4766&amp;p_term=199808" TargetMode="External"/><Relationship Id="rId71" Type="http://schemas.openxmlformats.org/officeDocument/2006/relationships/hyperlink" Target="http://usfonline.admin.usf.edu/owa_prod/owa/wp_search_catalog_db?p_subj=NGR&amp;p_crse=6618L&amp;p_term=200008" TargetMode="External"/><Relationship Id="rId92" Type="http://schemas.openxmlformats.org/officeDocument/2006/relationships/hyperlink" Target="http://usfonline.admin.usf.edu/owa_prod/owa/wp_search_catalog_db?p_subj=NGR&amp;p_crse=6619L&amp;p_term=200101" TargetMode="External"/><Relationship Id="rId2" Type="http://schemas.openxmlformats.org/officeDocument/2006/relationships/hyperlink" Target="http://usfonline.admin.usf.edu/owa_prod/owa/wp_search_catalog_db?p_subj=NGR&amp;p_crse=6121&amp;p_term=199808" TargetMode="External"/><Relationship Id="rId29" Type="http://schemas.openxmlformats.org/officeDocument/2006/relationships/hyperlink" Target="http://usfonline.admin.usf.edu/owa_prod/owa/wp_search_catalog_db?p_subj=NGR&amp;p_crse=6199&amp;p_term=199908" TargetMode="External"/><Relationship Id="rId24" Type="http://schemas.openxmlformats.org/officeDocument/2006/relationships/hyperlink" Target="http://usfonline.admin.usf.edu/owa_prod/owa/wp_search_catalog_db?p_subj=NUR&amp;p_crse=4905C&amp;p_term=199905" TargetMode="External"/><Relationship Id="rId40" Type="http://schemas.openxmlformats.org/officeDocument/2006/relationships/hyperlink" Target="http://usfonline.admin.usf.edu/owa_prod/owa/wp_search_catalog_db?p_subj=NUR&amp;p_crse=3064C&amp;p_term=200005" TargetMode="External"/><Relationship Id="rId45" Type="http://schemas.openxmlformats.org/officeDocument/2006/relationships/hyperlink" Target="http://usfonline.admin.usf.edu/owa_prod/owa/wp_search_catalog_db?p_subj=NUR&amp;p_crse=4935&amp;p_term=200005" TargetMode="External"/><Relationship Id="rId66" Type="http://schemas.openxmlformats.org/officeDocument/2006/relationships/hyperlink" Target="http://usfonline.admin.usf.edu/owa_prod/owa/wp_search_catalog_db?p_subj=NGR&amp;p_crse=6213L&amp;p_term=200008" TargetMode="External"/><Relationship Id="rId87" Type="http://schemas.openxmlformats.org/officeDocument/2006/relationships/hyperlink" Target="http://usfonline.admin.usf.edu/owa_prod/owa/wp_search_catalog_db?p_subj=NGR&amp;p_crse=6206&amp;p_term=200101" TargetMode="External"/><Relationship Id="rId110" Type="http://schemas.openxmlformats.org/officeDocument/2006/relationships/hyperlink" Target="http://usfonline.admin.usf.edu/owa_prod/owa/wp_search_catalog_db?p_subj=NGR&amp;p_crse=6931&amp;p_term=200105" TargetMode="External"/><Relationship Id="rId115" Type="http://schemas.openxmlformats.org/officeDocument/2006/relationships/hyperlink" Target="http://usfonline.admin.usf.edu/owa_prod/owa/wp_search_catalog_db?p_subj=NUR&amp;p_crse=4165&amp;p_term=200105" TargetMode="External"/><Relationship Id="rId131" Type="http://schemas.openxmlformats.org/officeDocument/2006/relationships/hyperlink" Target="http://usfonline.admin.usf.edu/owa_prod/owa/wp_search_catalog_db?p_subj=NUR&amp;p_crse=3064C&amp;p_term=200108" TargetMode="External"/><Relationship Id="rId136" Type="http://schemas.openxmlformats.org/officeDocument/2006/relationships/hyperlink" Target="http://usfonline.admin.usf.edu/owa_prod/owa/wp_search_catalog_db?p_subj=NUR&amp;p_crse=4935&amp;p_term=200108" TargetMode="External"/><Relationship Id="rId61" Type="http://schemas.openxmlformats.org/officeDocument/2006/relationships/hyperlink" Target="http://usfonline.admin.usf.edu/owa_prod/owa/wp_search_catalog_db?p_subj=NGR&amp;p_crse=6001&amp;p_term=200008" TargetMode="External"/><Relationship Id="rId82" Type="http://schemas.openxmlformats.org/officeDocument/2006/relationships/hyperlink" Target="http://usfonline.admin.usf.edu/owa_prod/owa/wp_search_catalog_db?p_subj=NGR&amp;p_crse=6121&amp;p_term=200101" TargetMode="External"/><Relationship Id="rId152" Type="http://schemas.openxmlformats.org/officeDocument/2006/relationships/hyperlink" Target="http://usfonline.admin.usf.edu/owa_prod/owa/wp_search_catalog_db?p_subj=NUR&amp;p_crse=4636L&amp;p_term=200201" TargetMode="External"/><Relationship Id="rId19" Type="http://schemas.openxmlformats.org/officeDocument/2006/relationships/hyperlink" Target="http://usfonline.admin.usf.edu/owa_prod/owa/wp_search_catalog_db?p_subj=NUR&amp;p_crse=4935&amp;p_term=199901" TargetMode="External"/><Relationship Id="rId14" Type="http://schemas.openxmlformats.org/officeDocument/2006/relationships/hyperlink" Target="http://usfonline.admin.usf.edu/owa_prod/owa/wp_search_catalog_db?p_subj=NUR&amp;p_crse=4041&amp;p_term=199901" TargetMode="External"/><Relationship Id="rId30" Type="http://schemas.openxmlformats.org/officeDocument/2006/relationships/hyperlink" Target="http://usfonline.admin.usf.edu/owa_prod/owa/wp_search_catalog_db?p_subj=NUR&amp;p_crse=3064C&amp;p_term=199908" TargetMode="External"/><Relationship Id="rId35" Type="http://schemas.openxmlformats.org/officeDocument/2006/relationships/hyperlink" Target="http://usfonline.admin.usf.edu/owa_prod/owa/wp_search_catalog_db?p_subj=NGR&amp;p_crse=6121&amp;p_term=200005" TargetMode="External"/><Relationship Id="rId56" Type="http://schemas.openxmlformats.org/officeDocument/2006/relationships/hyperlink" Target="http://usfonline.admin.usf.edu/owa_prod/owa/wp_search_catalog_db?p_subj=NUR&amp;p_crse=4636L&amp;p_term=200001" TargetMode="External"/><Relationship Id="rId77" Type="http://schemas.openxmlformats.org/officeDocument/2006/relationships/hyperlink" Target="http://usfonline.admin.usf.edu/owa_prod/owa/wp_search_catalog_db?p_subj=NUR&amp;p_crse=4935&amp;p_term=200008" TargetMode="External"/><Relationship Id="rId100" Type="http://schemas.openxmlformats.org/officeDocument/2006/relationships/hyperlink" Target="http://usfonline.admin.usf.edu/owa_prod/owa/wp_search_catalog_db?p_subj=NUR&amp;p_crse=4165&amp;p_term=200101" TargetMode="External"/><Relationship Id="rId105" Type="http://schemas.openxmlformats.org/officeDocument/2006/relationships/hyperlink" Target="http://usfonline.admin.usf.edu/owa_prod/owa/wp_search_catalog_db?p_subj=NUR&amp;p_crse=4935&amp;p_term=200101" TargetMode="External"/><Relationship Id="rId126" Type="http://schemas.openxmlformats.org/officeDocument/2006/relationships/hyperlink" Target="http://usfonline.admin.usf.edu/owa_prod/owa/wp_search_catalog_db?p_subj=NGR&amp;p_crse=6931&amp;p_term=200108" TargetMode="External"/><Relationship Id="rId147" Type="http://schemas.openxmlformats.org/officeDocument/2006/relationships/hyperlink" Target="http://usfonline.admin.usf.edu/owa_prod/owa/wp_search_catalog_db?p_subj=NGR&amp;p_crse=6305L&amp;p_term=200201" TargetMode="External"/><Relationship Id="rId8" Type="http://schemas.openxmlformats.org/officeDocument/2006/relationships/hyperlink" Target="http://usfonline.admin.usf.edu/owa_prod/owa/wp_search_catalog_db?p_subj=NGR&amp;p_crse=6140&amp;p_term=199901" TargetMode="External"/><Relationship Id="rId51" Type="http://schemas.openxmlformats.org/officeDocument/2006/relationships/hyperlink" Target="http://usfonline.admin.usf.edu/owa_prod/owa/wp_search_catalog_db?p_subj=NUR&amp;p_crse=3114&amp;p_term=200001" TargetMode="External"/><Relationship Id="rId72" Type="http://schemas.openxmlformats.org/officeDocument/2006/relationships/hyperlink" Target="http://usfonline.admin.usf.edu/owa_prod/owa/wp_search_catalog_db?p_subj=NGR&amp;p_crse=6619L&amp;p_term=200008" TargetMode="External"/><Relationship Id="rId93" Type="http://schemas.openxmlformats.org/officeDocument/2006/relationships/hyperlink" Target="http://usfonline.admin.usf.edu/owa_prod/owa/wp_search_catalog_db?p_subj=NGR&amp;p_crse=6800&amp;p_term=200101" TargetMode="External"/><Relationship Id="rId98" Type="http://schemas.openxmlformats.org/officeDocument/2006/relationships/hyperlink" Target="http://usfonline.admin.usf.edu/owa_prod/owa/wp_search_catalog_db?p_subj=NUR&amp;p_crse=3829&amp;p_term=200101" TargetMode="External"/><Relationship Id="rId121" Type="http://schemas.openxmlformats.org/officeDocument/2006/relationships/hyperlink" Target="http://usfonline.admin.usf.edu/owa_prod/owa/wp_search_catalog_db?p_subj=NUR&amp;p_crse=4948L&amp;p_term=200105" TargetMode="External"/><Relationship Id="rId142" Type="http://schemas.openxmlformats.org/officeDocument/2006/relationships/hyperlink" Target="http://usfonline.admin.usf.edu/owa_prod/owa/wp_search_catalog_db?p_subj=NGR&amp;p_crse=6135&amp;p_term=200201" TargetMode="External"/><Relationship Id="rId3" Type="http://schemas.openxmlformats.org/officeDocument/2006/relationships/hyperlink" Target="http://usfonline.admin.usf.edu/owa_prod/owa/wp_search_catalog_db?p_subj=NUR&amp;p_crse=3064C&amp;p_term=199808" TargetMode="Externa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8" sqref="C8"/>
    </sheetView>
  </sheetViews>
  <sheetFormatPr defaultRowHeight="15.75" x14ac:dyDescent="0.25"/>
  <cols>
    <col min="1" max="1" width="37.42578125" style="7" customWidth="1"/>
    <col min="2" max="2" width="19" style="7" customWidth="1"/>
    <col min="3" max="3" width="16.140625" style="7" customWidth="1"/>
    <col min="4" max="4" width="16.5703125" style="7" customWidth="1"/>
    <col min="5" max="5" width="15.28515625" style="7" customWidth="1"/>
    <col min="6" max="6" width="25.7109375" style="7" customWidth="1"/>
    <col min="7" max="7" width="15.5703125" style="7" customWidth="1"/>
    <col min="8" max="8" width="3.7109375" style="7" customWidth="1"/>
    <col min="9" max="9" width="27.42578125" style="7" customWidth="1"/>
    <col min="10" max="10" width="15" style="7" customWidth="1"/>
    <col min="11" max="16384" width="9.140625" style="7"/>
  </cols>
  <sheetData>
    <row r="1" spans="1:10" x14ac:dyDescent="0.25">
      <c r="A1" s="6" t="s">
        <v>532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 t="s">
        <v>533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534</v>
      </c>
      <c r="B5" s="8" t="s">
        <v>493</v>
      </c>
      <c r="C5" s="38"/>
      <c r="D5" s="37"/>
      <c r="E5" s="6"/>
      <c r="G5" s="6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 t="s">
        <v>536</v>
      </c>
      <c r="B7" s="8" t="s">
        <v>549</v>
      </c>
      <c r="C7" s="8"/>
      <c r="D7"/>
      <c r="E7"/>
      <c r="F7" s="6"/>
      <c r="G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6.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27"/>
      <c r="B10" s="28" t="s">
        <v>537</v>
      </c>
      <c r="C10" s="29"/>
      <c r="D10" s="28" t="s">
        <v>538</v>
      </c>
      <c r="E10" s="28" t="s">
        <v>538</v>
      </c>
      <c r="F10" s="28" t="s">
        <v>538</v>
      </c>
      <c r="G10"/>
      <c r="H10"/>
      <c r="I10"/>
      <c r="J10"/>
    </row>
    <row r="11" spans="1:10" x14ac:dyDescent="0.25">
      <c r="A11" s="30" t="s">
        <v>568</v>
      </c>
      <c r="B11" s="30" t="s">
        <v>539</v>
      </c>
      <c r="C11" s="30" t="s">
        <v>540</v>
      </c>
      <c r="D11" s="30" t="s">
        <v>541</v>
      </c>
      <c r="E11" s="30" t="s">
        <v>542</v>
      </c>
      <c r="F11" s="30" t="s">
        <v>543</v>
      </c>
      <c r="G11"/>
      <c r="H11"/>
      <c r="I11"/>
      <c r="J11"/>
    </row>
    <row r="12" spans="1:10" x14ac:dyDescent="0.25">
      <c r="A12" s="30" t="s">
        <v>541</v>
      </c>
      <c r="B12" s="30" t="s">
        <v>544</v>
      </c>
      <c r="C12" s="30" t="s">
        <v>545</v>
      </c>
      <c r="D12" s="30" t="s">
        <v>546</v>
      </c>
      <c r="E12" s="30" t="s">
        <v>547</v>
      </c>
      <c r="F12" s="30" t="s">
        <v>548</v>
      </c>
      <c r="G12"/>
      <c r="H12"/>
      <c r="I12"/>
      <c r="J12"/>
    </row>
    <row r="13" spans="1:10" ht="48.75" x14ac:dyDescent="0.25">
      <c r="A13" s="61" t="s">
        <v>599</v>
      </c>
      <c r="B13" s="43">
        <f>80808*1.32</f>
        <v>106666.56000000001</v>
      </c>
      <c r="C13" s="45">
        <v>36342</v>
      </c>
      <c r="D13" s="45">
        <v>36342</v>
      </c>
      <c r="E13" s="47">
        <v>36395</v>
      </c>
      <c r="F13" s="47">
        <v>37104</v>
      </c>
      <c r="G13"/>
      <c r="H13"/>
      <c r="I13"/>
      <c r="J13"/>
    </row>
    <row r="14" spans="1:10" ht="36.75" x14ac:dyDescent="0.25">
      <c r="A14" s="61" t="s">
        <v>610</v>
      </c>
      <c r="B14" s="43">
        <f>44727*1.32</f>
        <v>59039.64</v>
      </c>
      <c r="C14" s="45">
        <v>36342</v>
      </c>
      <c r="D14" s="45">
        <v>36342</v>
      </c>
      <c r="E14" s="47">
        <v>36395</v>
      </c>
      <c r="F14" s="47">
        <v>37377</v>
      </c>
      <c r="G14"/>
      <c r="H14"/>
      <c r="I14"/>
      <c r="J14"/>
    </row>
    <row r="15" spans="1:10" ht="36.75" x14ac:dyDescent="0.25">
      <c r="A15" s="61" t="s">
        <v>600</v>
      </c>
      <c r="B15" s="43">
        <v>21120</v>
      </c>
      <c r="C15" s="45">
        <v>36342</v>
      </c>
      <c r="D15" s="45">
        <v>36342</v>
      </c>
      <c r="E15" s="47">
        <v>36395</v>
      </c>
      <c r="F15" s="56" t="s">
        <v>585</v>
      </c>
      <c r="G15"/>
      <c r="H15"/>
      <c r="I15"/>
      <c r="J15"/>
    </row>
    <row r="16" spans="1:10" ht="36.75" x14ac:dyDescent="0.25">
      <c r="A16" s="61" t="s">
        <v>601</v>
      </c>
      <c r="B16" s="43">
        <v>19200</v>
      </c>
      <c r="C16" s="45">
        <v>36342</v>
      </c>
      <c r="D16" s="45">
        <v>36342</v>
      </c>
      <c r="E16" s="47">
        <v>36395</v>
      </c>
      <c r="F16" s="47">
        <v>36647</v>
      </c>
      <c r="G16"/>
      <c r="H16"/>
      <c r="I16"/>
      <c r="J16"/>
    </row>
    <row r="17" spans="1:10" ht="36.75" x14ac:dyDescent="0.25">
      <c r="A17" s="62" t="s">
        <v>602</v>
      </c>
      <c r="B17" s="42">
        <v>24188</v>
      </c>
      <c r="C17" s="45">
        <v>36342</v>
      </c>
      <c r="D17" s="45">
        <v>36342</v>
      </c>
      <c r="E17" s="46">
        <v>36535</v>
      </c>
      <c r="F17" s="46">
        <v>37012</v>
      </c>
      <c r="G17"/>
      <c r="H17"/>
      <c r="I17"/>
      <c r="J17"/>
    </row>
    <row r="18" spans="1:10" ht="36.75" x14ac:dyDescent="0.25">
      <c r="A18" s="64" t="s">
        <v>598</v>
      </c>
      <c r="B18" s="54">
        <v>3500</v>
      </c>
      <c r="C18" s="45">
        <v>36342</v>
      </c>
      <c r="D18" s="55">
        <v>36342</v>
      </c>
      <c r="E18" s="58" t="s">
        <v>579</v>
      </c>
      <c r="F18" s="58" t="s">
        <v>579</v>
      </c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 s="53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</sheetData>
  <phoneticPr fontId="0" type="noConversion"/>
  <pageMargins left="0.75" right="0.75" top="1" bottom="1" header="0.5" footer="0.5"/>
  <pageSetup scale="70" orientation="portrait" r:id="rId1"/>
  <headerFooter alignWithMargins="0">
    <oddFooter>&amp;L&amp;P&amp;C&amp;D&amp;R&amp;F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0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772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773</v>
      </c>
      <c r="B9" s="77" t="s">
        <v>774</v>
      </c>
      <c r="C9" s="77"/>
      <c r="D9" s="78"/>
      <c r="E9" s="78" t="s">
        <v>717</v>
      </c>
      <c r="F9" s="78"/>
      <c r="G9" s="78"/>
      <c r="H9" s="80" t="s">
        <v>721</v>
      </c>
      <c r="I9" s="80"/>
      <c r="J9" s="80"/>
      <c r="K9" s="80"/>
      <c r="L9" s="80" t="s">
        <v>721</v>
      </c>
      <c r="M9" s="80"/>
      <c r="N9" s="80"/>
      <c r="O9" s="80"/>
      <c r="P9" s="80" t="s">
        <v>721</v>
      </c>
      <c r="Q9" s="82"/>
      <c r="R9" s="82"/>
    </row>
    <row r="10" spans="1:18" x14ac:dyDescent="0.2">
      <c r="A10" s="77" t="s">
        <v>775</v>
      </c>
      <c r="B10" s="77" t="s">
        <v>776</v>
      </c>
      <c r="C10" s="77"/>
      <c r="D10" s="78"/>
      <c r="E10" s="78" t="s">
        <v>717</v>
      </c>
      <c r="F10" s="78"/>
      <c r="G10" s="78"/>
      <c r="H10" s="80"/>
      <c r="I10" s="80" t="s">
        <v>717</v>
      </c>
      <c r="J10" s="80"/>
      <c r="K10" s="80"/>
      <c r="L10" s="80"/>
      <c r="M10" s="80" t="s">
        <v>717</v>
      </c>
      <c r="N10" s="80"/>
      <c r="O10" s="80"/>
      <c r="P10" s="80"/>
      <c r="Q10" s="82" t="s">
        <v>717</v>
      </c>
      <c r="R10" s="82"/>
    </row>
    <row r="11" spans="1:18" x14ac:dyDescent="0.2">
      <c r="A11" s="77" t="s">
        <v>777</v>
      </c>
      <c r="B11" s="77" t="s">
        <v>778</v>
      </c>
      <c r="C11" s="77"/>
      <c r="D11" s="78"/>
      <c r="E11" s="78" t="s">
        <v>717</v>
      </c>
      <c r="F11" s="78"/>
      <c r="G11" s="78"/>
      <c r="H11" s="80"/>
      <c r="I11" s="80" t="s">
        <v>717</v>
      </c>
      <c r="J11" s="80"/>
      <c r="K11" s="80"/>
      <c r="L11" s="80"/>
      <c r="M11" s="80" t="s">
        <v>717</v>
      </c>
      <c r="N11" s="80"/>
      <c r="O11" s="80"/>
      <c r="P11" s="80"/>
      <c r="Q11" s="82" t="s">
        <v>717</v>
      </c>
      <c r="R11" s="82"/>
    </row>
    <row r="12" spans="1:18" x14ac:dyDescent="0.2">
      <c r="A12" s="77" t="s">
        <v>779</v>
      </c>
      <c r="B12" s="77" t="s">
        <v>780</v>
      </c>
      <c r="C12" s="77"/>
      <c r="D12" s="78"/>
      <c r="E12" s="78"/>
      <c r="F12" s="78" t="s">
        <v>720</v>
      </c>
      <c r="G12" s="78"/>
      <c r="H12" s="80"/>
      <c r="I12" s="80"/>
      <c r="J12" s="80" t="s">
        <v>720</v>
      </c>
      <c r="K12" s="80"/>
      <c r="L12" s="80"/>
      <c r="M12" s="80"/>
      <c r="N12" s="80"/>
      <c r="O12" s="80"/>
      <c r="P12" s="80"/>
      <c r="Q12" s="82"/>
      <c r="R12" s="82"/>
    </row>
    <row r="13" spans="1:18" x14ac:dyDescent="0.2">
      <c r="A13" s="77" t="s">
        <v>781</v>
      </c>
      <c r="B13" s="77" t="s">
        <v>782</v>
      </c>
      <c r="C13" s="77"/>
      <c r="D13" s="78"/>
      <c r="E13" s="78" t="s">
        <v>717</v>
      </c>
      <c r="F13" s="78"/>
      <c r="G13" s="78"/>
      <c r="H13" s="80"/>
      <c r="I13" s="80" t="s">
        <v>717</v>
      </c>
      <c r="J13" s="80"/>
      <c r="K13" s="80"/>
      <c r="L13" s="80"/>
      <c r="M13" s="80" t="s">
        <v>717</v>
      </c>
      <c r="N13" s="80"/>
      <c r="O13" s="80"/>
      <c r="P13" s="80"/>
      <c r="Q13" s="82" t="s">
        <v>717</v>
      </c>
      <c r="R13" s="82"/>
    </row>
    <row r="14" spans="1:18" x14ac:dyDescent="0.2">
      <c r="A14" s="77" t="s">
        <v>783</v>
      </c>
      <c r="B14" s="77" t="s">
        <v>784</v>
      </c>
      <c r="C14" s="77"/>
      <c r="D14" s="78" t="s">
        <v>721</v>
      </c>
      <c r="E14" s="78"/>
      <c r="F14" s="78" t="s">
        <v>720</v>
      </c>
      <c r="G14" s="78"/>
      <c r="H14" s="80"/>
      <c r="I14" s="80"/>
      <c r="J14" s="80" t="s">
        <v>720</v>
      </c>
      <c r="K14" s="80"/>
      <c r="L14" s="80"/>
      <c r="M14" s="80"/>
      <c r="N14" s="80" t="s">
        <v>720</v>
      </c>
      <c r="O14" s="80"/>
      <c r="P14" s="80"/>
      <c r="Q14" s="82"/>
      <c r="R14" s="82"/>
    </row>
    <row r="15" spans="1:18" x14ac:dyDescent="0.2">
      <c r="A15" s="77" t="s">
        <v>785</v>
      </c>
      <c r="B15" s="77" t="s">
        <v>786</v>
      </c>
      <c r="C15" s="77"/>
      <c r="D15" s="78"/>
      <c r="E15" s="78"/>
      <c r="F15" s="78" t="s">
        <v>720</v>
      </c>
      <c r="G15" s="78"/>
      <c r="H15" s="80"/>
      <c r="I15" s="80"/>
      <c r="J15" s="80" t="s">
        <v>720</v>
      </c>
      <c r="K15" s="80"/>
      <c r="L15" s="80"/>
      <c r="M15" s="80"/>
      <c r="N15" s="80" t="s">
        <v>720</v>
      </c>
      <c r="O15" s="80"/>
      <c r="P15" s="80"/>
      <c r="Q15" s="82"/>
      <c r="R15" s="82"/>
    </row>
    <row r="16" spans="1:18" x14ac:dyDescent="0.2">
      <c r="A16" s="77" t="s">
        <v>787</v>
      </c>
      <c r="B16" s="77" t="s">
        <v>788</v>
      </c>
      <c r="C16" s="77"/>
      <c r="D16" s="78"/>
      <c r="E16" s="78"/>
      <c r="F16" s="78" t="s">
        <v>720</v>
      </c>
      <c r="G16" s="78"/>
      <c r="H16" s="80"/>
      <c r="I16" s="80"/>
      <c r="J16" s="80" t="s">
        <v>720</v>
      </c>
      <c r="K16" s="80"/>
      <c r="L16" s="80"/>
      <c r="M16" s="80"/>
      <c r="N16" s="80" t="s">
        <v>720</v>
      </c>
      <c r="O16" s="80"/>
      <c r="P16" s="80"/>
      <c r="Q16" s="82"/>
      <c r="R16" s="82"/>
    </row>
    <row r="17" spans="1:18" x14ac:dyDescent="0.2">
      <c r="A17" s="77" t="s">
        <v>789</v>
      </c>
      <c r="B17" s="77" t="s">
        <v>790</v>
      </c>
      <c r="C17" s="77"/>
      <c r="D17" s="78" t="s">
        <v>721</v>
      </c>
      <c r="E17" s="78"/>
      <c r="F17" s="78"/>
      <c r="G17" s="78"/>
      <c r="H17" s="80"/>
      <c r="I17" s="80" t="s">
        <v>717</v>
      </c>
      <c r="J17" s="80"/>
      <c r="K17" s="80"/>
      <c r="L17" s="80"/>
      <c r="M17" s="80" t="s">
        <v>717</v>
      </c>
      <c r="N17" s="80"/>
      <c r="O17" s="80"/>
      <c r="P17" s="80"/>
      <c r="Q17" s="82" t="s">
        <v>717</v>
      </c>
      <c r="R17" s="82"/>
    </row>
    <row r="18" spans="1:18" x14ac:dyDescent="0.2">
      <c r="A18" s="77" t="s">
        <v>791</v>
      </c>
      <c r="B18" s="77" t="s">
        <v>792</v>
      </c>
      <c r="C18" s="77"/>
      <c r="D18" s="78"/>
      <c r="E18" s="78"/>
      <c r="F18" s="78"/>
      <c r="G18" s="78"/>
      <c r="H18" s="80" t="s">
        <v>721</v>
      </c>
      <c r="I18" s="80"/>
      <c r="J18" s="80"/>
      <c r="K18" s="80"/>
      <c r="L18" s="80" t="s">
        <v>721</v>
      </c>
      <c r="M18" s="80"/>
      <c r="N18" s="80"/>
      <c r="O18" s="80"/>
      <c r="P18" s="80" t="s">
        <v>721</v>
      </c>
      <c r="Q18" s="82"/>
      <c r="R18" s="82"/>
    </row>
    <row r="19" spans="1:18" x14ac:dyDescent="0.2">
      <c r="A19" s="77" t="s">
        <v>793</v>
      </c>
      <c r="B19" s="77" t="s">
        <v>794</v>
      </c>
      <c r="C19" s="77"/>
      <c r="D19" s="78"/>
      <c r="E19" s="78"/>
      <c r="F19" s="78"/>
      <c r="G19" s="78"/>
      <c r="H19" s="80"/>
      <c r="I19" s="80"/>
      <c r="J19" s="80" t="s">
        <v>720</v>
      </c>
      <c r="K19" s="80"/>
      <c r="L19" s="80"/>
      <c r="M19" s="80"/>
      <c r="N19" s="80" t="s">
        <v>720</v>
      </c>
      <c r="O19" s="80"/>
      <c r="P19" s="80"/>
      <c r="Q19" s="82"/>
      <c r="R19" s="82"/>
    </row>
    <row r="20" spans="1:18" x14ac:dyDescent="0.2">
      <c r="A20" s="77" t="s">
        <v>795</v>
      </c>
      <c r="B20" s="77" t="s">
        <v>796</v>
      </c>
      <c r="C20" s="77"/>
      <c r="D20" s="78" t="s">
        <v>721</v>
      </c>
      <c r="E20" s="78"/>
      <c r="F20" s="78"/>
      <c r="G20" s="78"/>
      <c r="H20" s="80" t="s">
        <v>721</v>
      </c>
      <c r="I20" s="80"/>
      <c r="J20" s="80"/>
      <c r="K20" s="80"/>
      <c r="L20" s="80" t="s">
        <v>721</v>
      </c>
      <c r="M20" s="80"/>
      <c r="N20" s="80"/>
      <c r="O20" s="80"/>
      <c r="P20" s="80" t="s">
        <v>721</v>
      </c>
      <c r="Q20" s="82"/>
      <c r="R20" s="82"/>
    </row>
    <row r="21" spans="1:18" x14ac:dyDescent="0.2">
      <c r="A21" s="77" t="s">
        <v>797</v>
      </c>
      <c r="B21" s="77" t="s">
        <v>798</v>
      </c>
      <c r="C21" s="77"/>
      <c r="D21" s="78"/>
      <c r="E21" s="78"/>
      <c r="F21" s="78" t="s">
        <v>720</v>
      </c>
      <c r="G21" s="78"/>
      <c r="H21" s="80"/>
      <c r="I21" s="80"/>
      <c r="J21" s="80" t="s">
        <v>720</v>
      </c>
      <c r="K21" s="80"/>
      <c r="L21" s="80"/>
      <c r="M21" s="80"/>
      <c r="N21" s="80" t="s">
        <v>720</v>
      </c>
      <c r="O21" s="80"/>
      <c r="P21" s="80"/>
      <c r="Q21" s="82"/>
      <c r="R21" s="82"/>
    </row>
    <row r="22" spans="1:18" x14ac:dyDescent="0.2">
      <c r="A22" s="77" t="s">
        <v>799</v>
      </c>
      <c r="B22" s="77" t="s">
        <v>800</v>
      </c>
      <c r="C22" s="77"/>
      <c r="D22" s="78"/>
      <c r="E22" s="78"/>
      <c r="F22" s="78"/>
      <c r="G22" s="78"/>
      <c r="H22" s="80" t="s">
        <v>721</v>
      </c>
      <c r="I22" s="80"/>
      <c r="J22" s="80"/>
      <c r="K22" s="80"/>
      <c r="L22" s="80" t="s">
        <v>721</v>
      </c>
      <c r="M22" s="80"/>
      <c r="N22" s="80"/>
      <c r="O22" s="80"/>
      <c r="P22" s="80" t="s">
        <v>721</v>
      </c>
      <c r="Q22" s="82"/>
      <c r="R22" s="82"/>
    </row>
    <row r="23" spans="1:18" x14ac:dyDescent="0.2">
      <c r="A23" s="77" t="s">
        <v>801</v>
      </c>
      <c r="B23" s="77" t="s">
        <v>802</v>
      </c>
      <c r="C23" s="77"/>
      <c r="D23" s="78" t="s">
        <v>721</v>
      </c>
      <c r="E23" s="78"/>
      <c r="F23" s="78"/>
      <c r="G23" s="78"/>
      <c r="H23" s="80"/>
      <c r="I23" s="80"/>
      <c r="J23" s="80"/>
      <c r="K23" s="80"/>
      <c r="L23" s="80"/>
      <c r="M23" s="80" t="s">
        <v>717</v>
      </c>
      <c r="N23" s="80"/>
      <c r="O23" s="80"/>
      <c r="P23" s="80"/>
      <c r="Q23" s="82" t="s">
        <v>717</v>
      </c>
      <c r="R23" s="82"/>
    </row>
    <row r="24" spans="1:18" x14ac:dyDescent="0.2">
      <c r="A24" s="77" t="s">
        <v>803</v>
      </c>
      <c r="B24" s="77" t="s">
        <v>804</v>
      </c>
      <c r="C24" s="77"/>
      <c r="D24" s="78"/>
      <c r="E24" s="78"/>
      <c r="F24" s="78"/>
      <c r="G24" s="78"/>
      <c r="H24" s="80"/>
      <c r="I24" s="80"/>
      <c r="J24" s="80"/>
      <c r="K24" s="80"/>
      <c r="L24" s="80"/>
      <c r="M24" s="80"/>
      <c r="N24" s="80" t="s">
        <v>720</v>
      </c>
      <c r="O24" s="80"/>
      <c r="P24" s="80"/>
      <c r="Q24" s="82"/>
      <c r="R24" s="82"/>
    </row>
    <row r="25" spans="1:18" x14ac:dyDescent="0.2">
      <c r="A25" s="77" t="s">
        <v>805</v>
      </c>
      <c r="B25" s="77" t="s">
        <v>806</v>
      </c>
      <c r="C25" s="77"/>
      <c r="D25" s="78"/>
      <c r="E25" s="78"/>
      <c r="F25" s="78"/>
      <c r="G25" s="78"/>
      <c r="H25" s="80"/>
      <c r="I25" s="80" t="s">
        <v>717</v>
      </c>
      <c r="J25" s="80"/>
      <c r="K25" s="80"/>
      <c r="L25" s="80"/>
      <c r="M25" s="80" t="s">
        <v>717</v>
      </c>
      <c r="N25" s="80"/>
      <c r="O25" s="80"/>
      <c r="P25" s="80"/>
      <c r="Q25" s="82" t="s">
        <v>717</v>
      </c>
      <c r="R25" s="82"/>
    </row>
    <row r="26" spans="1:18" x14ac:dyDescent="0.2">
      <c r="A26" s="87" t="s">
        <v>807</v>
      </c>
      <c r="B26" s="77" t="s">
        <v>806</v>
      </c>
      <c r="C26" s="77"/>
      <c r="D26" s="78"/>
      <c r="E26" s="78" t="s">
        <v>717</v>
      </c>
      <c r="F26" s="78"/>
      <c r="G26" s="78"/>
      <c r="H26" s="80"/>
      <c r="I26" s="80"/>
      <c r="J26" s="80"/>
      <c r="K26" s="80"/>
      <c r="L26" s="80"/>
      <c r="M26" s="80"/>
      <c r="N26" s="80"/>
      <c r="O26" s="80"/>
      <c r="P26" s="80"/>
      <c r="Q26" s="82"/>
      <c r="R26" s="82"/>
    </row>
    <row r="27" spans="1:18" x14ac:dyDescent="0.2">
      <c r="A27" s="77" t="s">
        <v>808</v>
      </c>
      <c r="B27" s="77" t="s">
        <v>809</v>
      </c>
      <c r="C27" s="77"/>
      <c r="D27" s="78"/>
      <c r="E27" s="78"/>
      <c r="F27" s="78"/>
      <c r="G27" s="78"/>
      <c r="H27" s="80"/>
      <c r="I27" s="80"/>
      <c r="J27" s="80"/>
      <c r="K27" s="80"/>
      <c r="L27" s="80"/>
      <c r="M27" s="80"/>
      <c r="N27" s="80"/>
      <c r="O27" s="80"/>
      <c r="P27" s="80"/>
      <c r="Q27" s="82" t="s">
        <v>717</v>
      </c>
      <c r="R27" s="82"/>
    </row>
    <row r="28" spans="1:18" x14ac:dyDescent="0.2">
      <c r="A28" s="77" t="s">
        <v>810</v>
      </c>
      <c r="B28" s="77" t="s">
        <v>811</v>
      </c>
      <c r="C28" s="77"/>
      <c r="D28" s="78"/>
      <c r="E28" s="78" t="s">
        <v>717</v>
      </c>
      <c r="F28" s="78"/>
      <c r="G28" s="78"/>
      <c r="H28" s="80"/>
      <c r="I28" s="80" t="s">
        <v>717</v>
      </c>
      <c r="J28" s="80"/>
      <c r="K28" s="80"/>
      <c r="L28" s="80"/>
      <c r="M28" s="80" t="s">
        <v>717</v>
      </c>
      <c r="N28" s="80"/>
      <c r="O28" s="80"/>
      <c r="P28" s="80"/>
      <c r="Q28" s="82" t="s">
        <v>717</v>
      </c>
      <c r="R28" s="82"/>
    </row>
    <row r="29" spans="1:18" x14ac:dyDescent="0.2">
      <c r="A29" s="77" t="s">
        <v>812</v>
      </c>
      <c r="B29" s="77" t="s">
        <v>813</v>
      </c>
      <c r="C29" s="77"/>
      <c r="D29" s="78"/>
      <c r="E29" s="78"/>
      <c r="F29" s="78"/>
      <c r="G29" s="78"/>
      <c r="H29" s="80"/>
      <c r="I29" s="80"/>
      <c r="J29" s="80"/>
      <c r="K29" s="80"/>
      <c r="L29" s="80"/>
      <c r="M29" s="80"/>
      <c r="N29" s="80"/>
      <c r="O29" s="80"/>
      <c r="P29" s="80"/>
      <c r="Q29" s="82"/>
      <c r="R29" s="82"/>
    </row>
    <row r="30" spans="1:18" x14ac:dyDescent="0.2">
      <c r="A30" s="77"/>
      <c r="B30" s="77"/>
      <c r="C30" s="77"/>
      <c r="D30" s="79"/>
      <c r="E30" s="79"/>
      <c r="F30" s="79"/>
      <c r="G30" s="79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3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23.28515625" style="74" customWidth="1"/>
    <col min="2" max="2" width="31.28515625" style="74" customWidth="1"/>
    <col min="3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814</v>
      </c>
    </row>
    <row r="6" spans="1:18" x14ac:dyDescent="0.2">
      <c r="A6" s="77"/>
      <c r="B6" s="77"/>
      <c r="C6" s="77"/>
      <c r="D6" s="79" t="s">
        <v>695</v>
      </c>
      <c r="E6" s="79"/>
      <c r="F6" s="79"/>
      <c r="G6" s="79"/>
      <c r="H6" s="79" t="s">
        <v>695</v>
      </c>
      <c r="I6" s="77"/>
      <c r="J6" s="77"/>
      <c r="K6" s="77"/>
      <c r="L6" s="79" t="s">
        <v>695</v>
      </c>
      <c r="M6" s="77"/>
      <c r="N6" s="77"/>
      <c r="O6" s="77"/>
      <c r="P6" s="79" t="s">
        <v>695</v>
      </c>
      <c r="Q6" s="77"/>
      <c r="R6" s="77"/>
    </row>
    <row r="7" spans="1:18" x14ac:dyDescent="0.2">
      <c r="A7" s="77"/>
      <c r="B7" s="77"/>
      <c r="C7" s="77"/>
      <c r="D7" s="78" t="s">
        <v>696</v>
      </c>
      <c r="E7" s="80"/>
      <c r="F7" s="80"/>
      <c r="G7" s="80"/>
      <c r="H7" s="78" t="s">
        <v>696</v>
      </c>
      <c r="I7" s="81"/>
      <c r="J7" s="81"/>
      <c r="K7" s="81"/>
      <c r="L7" s="78" t="s">
        <v>696</v>
      </c>
      <c r="M7" s="81"/>
      <c r="N7" s="81"/>
      <c r="O7" s="81"/>
      <c r="P7" s="78" t="s">
        <v>696</v>
      </c>
      <c r="Q7" s="81"/>
      <c r="R7" s="81"/>
    </row>
    <row r="8" spans="1:18" x14ac:dyDescent="0.2">
      <c r="A8" s="77" t="s">
        <v>697</v>
      </c>
      <c r="B8" s="77" t="s">
        <v>698</v>
      </c>
      <c r="C8" s="78" t="s">
        <v>699</v>
      </c>
      <c r="D8" s="79" t="s">
        <v>700</v>
      </c>
      <c r="E8" s="78" t="s">
        <v>701</v>
      </c>
      <c r="F8" s="78" t="s">
        <v>735</v>
      </c>
      <c r="G8" s="81" t="s">
        <v>703</v>
      </c>
      <c r="H8" s="77" t="s">
        <v>704</v>
      </c>
      <c r="I8" s="80" t="s">
        <v>705</v>
      </c>
      <c r="J8" s="80" t="s">
        <v>736</v>
      </c>
      <c r="K8" s="81" t="s">
        <v>707</v>
      </c>
      <c r="L8" s="77" t="s">
        <v>708</v>
      </c>
      <c r="M8" s="80" t="s">
        <v>709</v>
      </c>
      <c r="N8" s="80" t="s">
        <v>737</v>
      </c>
      <c r="O8" s="80" t="s">
        <v>711</v>
      </c>
      <c r="P8" s="88" t="s">
        <v>712</v>
      </c>
      <c r="Q8" s="82" t="s">
        <v>713</v>
      </c>
      <c r="R8" s="82" t="s">
        <v>738</v>
      </c>
    </row>
    <row r="9" spans="1:18" x14ac:dyDescent="0.2">
      <c r="A9" s="77"/>
      <c r="B9" s="77"/>
      <c r="C9" s="78"/>
      <c r="D9" s="79"/>
      <c r="E9" s="78"/>
      <c r="F9" s="78"/>
      <c r="G9" s="81"/>
      <c r="H9" s="77"/>
      <c r="I9" s="80"/>
      <c r="J9" s="80"/>
      <c r="K9" s="81"/>
      <c r="L9" s="77"/>
      <c r="M9" s="80"/>
      <c r="N9" s="80"/>
      <c r="O9" s="80"/>
      <c r="P9" s="88"/>
      <c r="Q9" s="82"/>
      <c r="R9" s="82"/>
    </row>
    <row r="10" spans="1:18" x14ac:dyDescent="0.2">
      <c r="A10" s="89" t="s">
        <v>815</v>
      </c>
      <c r="B10" s="89" t="s">
        <v>816</v>
      </c>
      <c r="C10" s="77"/>
      <c r="D10" s="90"/>
      <c r="E10" s="90"/>
      <c r="F10" s="91"/>
      <c r="G10" s="79"/>
      <c r="H10" s="77"/>
      <c r="I10" s="88"/>
      <c r="J10" s="88"/>
      <c r="K10" s="77"/>
      <c r="L10" s="88"/>
      <c r="M10" s="88"/>
      <c r="N10" s="88"/>
      <c r="O10" s="77"/>
      <c r="P10" s="88"/>
      <c r="Q10" s="88" t="s">
        <v>717</v>
      </c>
      <c r="R10" s="77"/>
    </row>
    <row r="11" spans="1:18" x14ac:dyDescent="0.2">
      <c r="A11" s="89" t="s">
        <v>817</v>
      </c>
      <c r="B11" s="89" t="s">
        <v>817</v>
      </c>
      <c r="C11" s="77"/>
      <c r="D11" s="90"/>
      <c r="E11" s="90"/>
      <c r="F11" s="91"/>
      <c r="G11" s="79"/>
      <c r="H11" s="77"/>
      <c r="I11" s="88"/>
      <c r="J11" s="88"/>
      <c r="K11" s="77"/>
      <c r="L11" s="88"/>
      <c r="M11" s="88"/>
      <c r="N11" s="88"/>
      <c r="O11" s="77"/>
      <c r="P11" s="88"/>
      <c r="Q11" s="88"/>
      <c r="R11" s="77" t="s">
        <v>720</v>
      </c>
    </row>
    <row r="12" spans="1:18" x14ac:dyDescent="0.2">
      <c r="A12" s="89" t="s">
        <v>817</v>
      </c>
      <c r="B12" s="89" t="s">
        <v>817</v>
      </c>
      <c r="C12" s="77"/>
      <c r="D12" s="90"/>
      <c r="E12" s="90"/>
      <c r="F12" s="91"/>
      <c r="G12" s="79"/>
      <c r="H12" s="77"/>
      <c r="I12" s="88"/>
      <c r="J12" s="88"/>
      <c r="K12" s="77"/>
      <c r="L12" s="88"/>
      <c r="M12" s="88"/>
      <c r="N12" s="88"/>
      <c r="O12" s="77"/>
      <c r="P12" s="88"/>
      <c r="Q12" s="88"/>
      <c r="R12" s="77" t="s">
        <v>720</v>
      </c>
    </row>
    <row r="13" spans="1:18" x14ac:dyDescent="0.2">
      <c r="D13" s="74"/>
      <c r="E13" s="74"/>
      <c r="H13" s="75"/>
      <c r="I13" s="75"/>
    </row>
  </sheetData>
  <phoneticPr fontId="12" type="noConversion"/>
  <pageMargins left="0.08" right="0.08" top="0.5" bottom="0.8" header="0.5" footer="0.5"/>
  <pageSetup scale="70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3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818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819</v>
      </c>
      <c r="B9" s="77" t="s">
        <v>820</v>
      </c>
      <c r="C9" s="77"/>
      <c r="D9" s="78" t="s">
        <v>721</v>
      </c>
      <c r="E9" s="78"/>
      <c r="F9" s="78"/>
      <c r="G9" s="78"/>
      <c r="H9" s="80" t="s">
        <v>721</v>
      </c>
      <c r="I9" s="80"/>
      <c r="J9" s="80" t="s">
        <v>720</v>
      </c>
      <c r="K9" s="80"/>
      <c r="L9" s="80" t="s">
        <v>721</v>
      </c>
      <c r="M9" s="80"/>
      <c r="N9" s="80"/>
      <c r="O9" s="80"/>
      <c r="P9" s="80" t="s">
        <v>721</v>
      </c>
      <c r="Q9" s="82"/>
      <c r="R9" s="82"/>
    </row>
    <row r="10" spans="1:18" x14ac:dyDescent="0.2">
      <c r="A10" s="77" t="s">
        <v>821</v>
      </c>
      <c r="B10" s="77" t="s">
        <v>822</v>
      </c>
      <c r="C10" s="77"/>
      <c r="D10" s="78"/>
      <c r="E10" s="78"/>
      <c r="F10" s="78" t="s">
        <v>720</v>
      </c>
      <c r="G10" s="78"/>
      <c r="H10" s="80"/>
      <c r="I10" s="80"/>
      <c r="J10" s="80"/>
      <c r="K10" s="80"/>
      <c r="L10" s="80"/>
      <c r="M10" s="80"/>
      <c r="N10" s="80" t="s">
        <v>720</v>
      </c>
      <c r="O10" s="80"/>
      <c r="P10" s="80"/>
      <c r="Q10" s="82"/>
      <c r="R10" s="82" t="s">
        <v>720</v>
      </c>
    </row>
    <row r="11" spans="1:18" x14ac:dyDescent="0.2">
      <c r="A11" s="77" t="s">
        <v>823</v>
      </c>
      <c r="B11" s="77" t="s">
        <v>824</v>
      </c>
      <c r="C11" s="77"/>
      <c r="D11" s="78"/>
      <c r="E11" s="78" t="s">
        <v>717</v>
      </c>
      <c r="F11" s="78"/>
      <c r="G11" s="78"/>
      <c r="H11" s="80"/>
      <c r="I11" s="80" t="s">
        <v>717</v>
      </c>
      <c r="J11" s="80"/>
      <c r="K11" s="80"/>
      <c r="L11" s="80"/>
      <c r="M11" s="80" t="s">
        <v>717</v>
      </c>
      <c r="N11" s="80"/>
      <c r="O11" s="80"/>
      <c r="P11" s="80"/>
      <c r="Q11" s="82" t="s">
        <v>717</v>
      </c>
      <c r="R11" s="82"/>
    </row>
    <row r="12" spans="1:18" x14ac:dyDescent="0.2">
      <c r="A12" s="77" t="s">
        <v>825</v>
      </c>
      <c r="B12" s="77" t="s">
        <v>826</v>
      </c>
      <c r="C12" s="77"/>
      <c r="D12" s="78"/>
      <c r="E12" s="78" t="s">
        <v>717</v>
      </c>
      <c r="F12" s="78" t="s">
        <v>720</v>
      </c>
      <c r="G12" s="78"/>
      <c r="H12" s="80"/>
      <c r="I12" s="80" t="s">
        <v>717</v>
      </c>
      <c r="J12" s="80" t="s">
        <v>720</v>
      </c>
      <c r="K12" s="80"/>
      <c r="L12" s="80" t="s">
        <v>721</v>
      </c>
      <c r="M12" s="80" t="s">
        <v>717</v>
      </c>
      <c r="N12" s="80" t="s">
        <v>720</v>
      </c>
      <c r="O12" s="80"/>
      <c r="P12" s="80" t="s">
        <v>721</v>
      </c>
      <c r="Q12" s="82"/>
      <c r="R12" s="82"/>
    </row>
    <row r="13" spans="1:18" x14ac:dyDescent="0.2">
      <c r="A13" s="77" t="s">
        <v>827</v>
      </c>
      <c r="B13" s="77" t="s">
        <v>727</v>
      </c>
      <c r="C13" s="77"/>
      <c r="D13" s="78" t="s">
        <v>721</v>
      </c>
      <c r="E13" s="78"/>
      <c r="F13" s="78"/>
      <c r="G13" s="78"/>
      <c r="H13" s="80"/>
      <c r="I13" s="80"/>
      <c r="J13" s="80"/>
      <c r="K13" s="80"/>
      <c r="L13" s="80" t="s">
        <v>721</v>
      </c>
      <c r="M13" s="80"/>
      <c r="N13" s="80"/>
      <c r="O13" s="80"/>
      <c r="P13" s="80" t="s">
        <v>721</v>
      </c>
      <c r="Q13" s="82"/>
      <c r="R13" s="82"/>
    </row>
    <row r="14" spans="1:18" x14ac:dyDescent="0.2">
      <c r="A14" s="77" t="s">
        <v>828</v>
      </c>
      <c r="B14" s="77" t="s">
        <v>829</v>
      </c>
      <c r="C14" s="77"/>
      <c r="D14" s="78"/>
      <c r="E14" s="78"/>
      <c r="F14" s="78"/>
      <c r="G14" s="78"/>
      <c r="H14" s="80" t="s">
        <v>721</v>
      </c>
      <c r="I14" s="80"/>
      <c r="J14" s="80"/>
      <c r="K14" s="80"/>
      <c r="L14" s="80" t="s">
        <v>721</v>
      </c>
      <c r="M14" s="80"/>
      <c r="N14" s="80"/>
      <c r="O14" s="80"/>
      <c r="P14" s="80" t="s">
        <v>721</v>
      </c>
      <c r="Q14" s="82"/>
      <c r="R14" s="82"/>
    </row>
    <row r="15" spans="1:18" x14ac:dyDescent="0.2">
      <c r="A15" s="77" t="s">
        <v>830</v>
      </c>
      <c r="B15" s="77" t="s">
        <v>831</v>
      </c>
      <c r="C15" s="77"/>
      <c r="D15" s="78"/>
      <c r="E15" s="78"/>
      <c r="F15" s="78"/>
      <c r="G15" s="78"/>
      <c r="H15" s="80"/>
      <c r="I15" s="80"/>
      <c r="J15" s="80" t="s">
        <v>720</v>
      </c>
      <c r="K15" s="80"/>
      <c r="L15" s="80"/>
      <c r="M15" s="80"/>
      <c r="N15" s="80" t="s">
        <v>720</v>
      </c>
      <c r="O15" s="80"/>
      <c r="P15" s="80"/>
      <c r="Q15" s="82"/>
      <c r="R15" s="82" t="s">
        <v>720</v>
      </c>
    </row>
    <row r="16" spans="1:18" x14ac:dyDescent="0.2">
      <c r="A16" s="77" t="s">
        <v>832</v>
      </c>
      <c r="B16" s="77" t="s">
        <v>833</v>
      </c>
      <c r="C16" s="77"/>
      <c r="D16" s="78"/>
      <c r="E16" s="78"/>
      <c r="F16" s="78" t="s">
        <v>720</v>
      </c>
      <c r="G16" s="78"/>
      <c r="H16" s="80"/>
      <c r="I16" s="80"/>
      <c r="J16" s="80"/>
      <c r="K16" s="80"/>
      <c r="L16" s="80" t="s">
        <v>721</v>
      </c>
      <c r="M16" s="80"/>
      <c r="N16" s="80"/>
      <c r="O16" s="80"/>
      <c r="P16" s="80" t="s">
        <v>721</v>
      </c>
      <c r="Q16" s="82"/>
      <c r="R16" s="82"/>
    </row>
    <row r="17" spans="1:18" x14ac:dyDescent="0.2">
      <c r="A17" s="77" t="s">
        <v>834</v>
      </c>
      <c r="B17" s="77" t="s">
        <v>835</v>
      </c>
      <c r="C17" s="77"/>
      <c r="D17" s="78"/>
      <c r="E17" s="78" t="s">
        <v>717</v>
      </c>
      <c r="F17" s="78"/>
      <c r="G17" s="78"/>
      <c r="H17" s="80"/>
      <c r="I17" s="80"/>
      <c r="J17" s="80" t="s">
        <v>720</v>
      </c>
      <c r="K17" s="80"/>
      <c r="L17" s="80"/>
      <c r="M17" s="80"/>
      <c r="N17" s="80"/>
      <c r="O17" s="80"/>
      <c r="P17" s="80" t="s">
        <v>721</v>
      </c>
      <c r="Q17" s="82"/>
      <c r="R17" s="82"/>
    </row>
    <row r="18" spans="1:18" x14ac:dyDescent="0.2">
      <c r="A18" s="77" t="s">
        <v>836</v>
      </c>
      <c r="B18" s="77" t="s">
        <v>837</v>
      </c>
      <c r="C18" s="77"/>
      <c r="D18" s="78"/>
      <c r="E18" s="78"/>
      <c r="F18" s="78"/>
      <c r="G18" s="78"/>
      <c r="H18" s="80" t="s">
        <v>721</v>
      </c>
      <c r="I18" s="80"/>
      <c r="J18" s="80"/>
      <c r="K18" s="80"/>
      <c r="L18" s="80"/>
      <c r="M18" s="80" t="s">
        <v>717</v>
      </c>
      <c r="N18" s="80"/>
      <c r="O18" s="80"/>
      <c r="P18" s="80"/>
      <c r="Q18" s="82"/>
      <c r="R18" s="82" t="s">
        <v>720</v>
      </c>
    </row>
    <row r="19" spans="1:18" x14ac:dyDescent="0.2">
      <c r="A19" s="77" t="s">
        <v>838</v>
      </c>
      <c r="B19" s="77" t="s">
        <v>839</v>
      </c>
      <c r="C19" s="77"/>
      <c r="D19" s="78" t="s">
        <v>721</v>
      </c>
      <c r="E19" s="78"/>
      <c r="F19" s="78"/>
      <c r="G19" s="78"/>
      <c r="H19" s="80"/>
      <c r="I19" s="80" t="s">
        <v>717</v>
      </c>
      <c r="J19" s="80"/>
      <c r="K19" s="80"/>
      <c r="L19" s="80"/>
      <c r="M19" s="80"/>
      <c r="N19" s="80" t="s">
        <v>720</v>
      </c>
      <c r="O19" s="80"/>
      <c r="P19" s="80"/>
      <c r="Q19" s="82"/>
      <c r="R19" s="82"/>
    </row>
    <row r="20" spans="1:18" x14ac:dyDescent="0.2">
      <c r="A20" s="77" t="s">
        <v>840</v>
      </c>
      <c r="B20" s="77" t="s">
        <v>841</v>
      </c>
      <c r="C20" s="77"/>
      <c r="D20" s="78"/>
      <c r="E20" s="78"/>
      <c r="F20" s="78" t="s">
        <v>720</v>
      </c>
      <c r="G20" s="78"/>
      <c r="H20" s="80"/>
      <c r="I20" s="80"/>
      <c r="J20" s="80"/>
      <c r="K20" s="80"/>
      <c r="L20" s="80" t="s">
        <v>721</v>
      </c>
      <c r="M20" s="80"/>
      <c r="N20" s="80"/>
      <c r="O20" s="80"/>
      <c r="P20" s="80"/>
      <c r="Q20" s="82" t="s">
        <v>717</v>
      </c>
      <c r="R20" s="82"/>
    </row>
    <row r="21" spans="1:18" x14ac:dyDescent="0.2">
      <c r="A21" s="77" t="s">
        <v>842</v>
      </c>
      <c r="B21" s="77" t="s">
        <v>843</v>
      </c>
      <c r="C21" s="77"/>
      <c r="D21" s="78"/>
      <c r="E21" s="78" t="s">
        <v>717</v>
      </c>
      <c r="F21" s="78"/>
      <c r="G21" s="78"/>
      <c r="H21" s="80"/>
      <c r="I21" s="80"/>
      <c r="J21" s="80" t="s">
        <v>720</v>
      </c>
      <c r="K21" s="80"/>
      <c r="L21" s="80"/>
      <c r="M21" s="80"/>
      <c r="N21" s="80"/>
      <c r="O21" s="80"/>
      <c r="P21" s="80" t="s">
        <v>721</v>
      </c>
      <c r="Q21" s="82"/>
      <c r="R21" s="82"/>
    </row>
    <row r="22" spans="1:18" x14ac:dyDescent="0.2">
      <c r="A22" s="77" t="s">
        <v>844</v>
      </c>
      <c r="B22" s="77" t="s">
        <v>845</v>
      </c>
      <c r="C22" s="77"/>
      <c r="D22" s="78"/>
      <c r="E22" s="78"/>
      <c r="F22" s="78"/>
      <c r="G22" s="78"/>
      <c r="H22" s="80" t="s">
        <v>721</v>
      </c>
      <c r="I22" s="80"/>
      <c r="J22" s="80"/>
      <c r="K22" s="80"/>
      <c r="L22" s="80"/>
      <c r="M22" s="80" t="s">
        <v>717</v>
      </c>
      <c r="N22" s="80"/>
      <c r="O22" s="80"/>
      <c r="P22" s="80"/>
      <c r="Q22" s="82"/>
      <c r="R22" s="82" t="s">
        <v>720</v>
      </c>
    </row>
    <row r="23" spans="1:18" x14ac:dyDescent="0.2">
      <c r="A23" s="77" t="s">
        <v>846</v>
      </c>
      <c r="B23" s="77" t="s">
        <v>847</v>
      </c>
      <c r="C23" s="77"/>
      <c r="D23" s="78"/>
      <c r="E23" s="78"/>
      <c r="F23" s="78"/>
      <c r="G23" s="78"/>
      <c r="H23" s="80"/>
      <c r="I23" s="80"/>
      <c r="J23" s="80"/>
      <c r="K23" s="80"/>
      <c r="L23" s="80"/>
      <c r="M23" s="80" t="s">
        <v>717</v>
      </c>
      <c r="N23" s="80"/>
      <c r="O23" s="80"/>
      <c r="P23" s="80"/>
      <c r="Q23" s="82" t="s">
        <v>717</v>
      </c>
      <c r="R23" s="82"/>
    </row>
    <row r="24" spans="1:18" x14ac:dyDescent="0.2">
      <c r="A24" s="77" t="s">
        <v>848</v>
      </c>
      <c r="B24" s="77" t="s">
        <v>849</v>
      </c>
      <c r="C24" s="77"/>
      <c r="D24" s="78" t="s">
        <v>721</v>
      </c>
      <c r="E24" s="78"/>
      <c r="F24" s="78"/>
      <c r="G24" s="78"/>
      <c r="H24" s="80" t="s">
        <v>721</v>
      </c>
      <c r="I24" s="80"/>
      <c r="J24" s="80" t="s">
        <v>720</v>
      </c>
      <c r="K24" s="80"/>
      <c r="L24" s="80"/>
      <c r="M24" s="80"/>
      <c r="N24" s="80"/>
      <c r="O24" s="80"/>
      <c r="P24" s="80"/>
      <c r="Q24" s="82"/>
      <c r="R24" s="82" t="s">
        <v>720</v>
      </c>
    </row>
    <row r="25" spans="1:18" x14ac:dyDescent="0.2">
      <c r="A25" s="77" t="s">
        <v>850</v>
      </c>
      <c r="B25" s="77" t="s">
        <v>851</v>
      </c>
      <c r="C25" s="77"/>
      <c r="D25" s="78"/>
      <c r="E25" s="78"/>
      <c r="F25" s="78"/>
      <c r="G25" s="78"/>
      <c r="H25" s="80"/>
      <c r="I25" s="80"/>
      <c r="J25" s="80"/>
      <c r="K25" s="80"/>
      <c r="L25" s="80"/>
      <c r="M25" s="80"/>
      <c r="N25" s="80"/>
      <c r="O25" s="80"/>
      <c r="P25" s="80"/>
      <c r="Q25" s="82"/>
      <c r="R25" s="82" t="s">
        <v>720</v>
      </c>
    </row>
    <row r="26" spans="1:18" x14ac:dyDescent="0.2">
      <c r="A26" s="77" t="s">
        <v>852</v>
      </c>
      <c r="B26" s="77" t="s">
        <v>853</v>
      </c>
      <c r="C26" s="77"/>
      <c r="D26" s="78"/>
      <c r="E26" s="78"/>
      <c r="F26" s="78" t="s">
        <v>720</v>
      </c>
      <c r="G26" s="78"/>
      <c r="H26" s="80"/>
      <c r="I26" s="80"/>
      <c r="J26" s="80" t="s">
        <v>720</v>
      </c>
      <c r="K26" s="80"/>
      <c r="L26" s="80"/>
      <c r="M26" s="80"/>
      <c r="N26" s="80" t="s">
        <v>720</v>
      </c>
      <c r="O26" s="80"/>
      <c r="P26" s="80"/>
      <c r="Q26" s="82"/>
      <c r="R26" s="82" t="s">
        <v>720</v>
      </c>
    </row>
    <row r="27" spans="1:18" x14ac:dyDescent="0.2">
      <c r="A27" s="77" t="s">
        <v>854</v>
      </c>
      <c r="B27" s="77" t="s">
        <v>855</v>
      </c>
      <c r="C27" s="77"/>
      <c r="D27" s="78"/>
      <c r="E27" s="78" t="s">
        <v>717</v>
      </c>
      <c r="F27" s="78"/>
      <c r="G27" s="78"/>
      <c r="H27" s="80" t="s">
        <v>721</v>
      </c>
      <c r="I27" s="80"/>
      <c r="J27" s="80"/>
      <c r="K27" s="80"/>
      <c r="L27" s="80" t="s">
        <v>721</v>
      </c>
      <c r="M27" s="80"/>
      <c r="N27" s="80" t="s">
        <v>720</v>
      </c>
      <c r="O27" s="80"/>
      <c r="P27" s="80" t="s">
        <v>721</v>
      </c>
      <c r="Q27" s="82" t="s">
        <v>717</v>
      </c>
      <c r="R27" s="82" t="s">
        <v>720</v>
      </c>
    </row>
    <row r="28" spans="1:18" x14ac:dyDescent="0.2">
      <c r="A28" s="77" t="s">
        <v>856</v>
      </c>
      <c r="B28" s="77" t="s">
        <v>857</v>
      </c>
      <c r="C28" s="77"/>
      <c r="D28" s="78" t="s">
        <v>721</v>
      </c>
      <c r="E28" s="78"/>
      <c r="F28" s="78"/>
      <c r="G28" s="78"/>
      <c r="H28" s="80"/>
      <c r="I28" s="80"/>
      <c r="J28" s="80"/>
      <c r="K28" s="80"/>
      <c r="L28" s="80"/>
      <c r="M28" s="80"/>
      <c r="N28" s="80"/>
      <c r="O28" s="80"/>
      <c r="P28" s="80"/>
      <c r="Q28" s="82"/>
      <c r="R28" s="82"/>
    </row>
    <row r="29" spans="1:18" x14ac:dyDescent="0.2">
      <c r="A29" s="77" t="s">
        <v>858</v>
      </c>
      <c r="B29" s="77" t="s">
        <v>859</v>
      </c>
      <c r="C29" s="77"/>
      <c r="D29" s="78"/>
      <c r="E29" s="78"/>
      <c r="F29" s="78"/>
      <c r="G29" s="78"/>
      <c r="H29" s="80"/>
      <c r="I29" s="80"/>
      <c r="J29" s="80" t="s">
        <v>720</v>
      </c>
      <c r="K29" s="80"/>
      <c r="L29" s="80"/>
      <c r="M29" s="80"/>
      <c r="N29" s="80"/>
      <c r="O29" s="80"/>
      <c r="P29" s="80"/>
      <c r="Q29" s="82"/>
      <c r="R29" s="82"/>
    </row>
    <row r="30" spans="1:18" x14ac:dyDescent="0.2">
      <c r="A30" s="77" t="s">
        <v>860</v>
      </c>
      <c r="B30" s="77" t="s">
        <v>861</v>
      </c>
      <c r="C30" s="77"/>
      <c r="D30" s="78" t="s">
        <v>721</v>
      </c>
      <c r="E30" s="78"/>
      <c r="F30" s="78" t="s">
        <v>720</v>
      </c>
      <c r="G30" s="78"/>
      <c r="H30" s="80"/>
      <c r="I30" s="80"/>
      <c r="J30" s="80" t="s">
        <v>720</v>
      </c>
      <c r="K30" s="80"/>
      <c r="L30" s="80"/>
      <c r="M30" s="80"/>
      <c r="N30" s="80" t="s">
        <v>720</v>
      </c>
      <c r="O30" s="80"/>
      <c r="P30" s="80"/>
      <c r="Q30" s="82" t="s">
        <v>717</v>
      </c>
      <c r="R30" s="82" t="s">
        <v>720</v>
      </c>
    </row>
    <row r="31" spans="1:18" x14ac:dyDescent="0.2">
      <c r="A31" s="77" t="s">
        <v>862</v>
      </c>
      <c r="B31" s="77" t="s">
        <v>863</v>
      </c>
      <c r="C31" s="77"/>
      <c r="D31" s="78"/>
      <c r="E31" s="78" t="s">
        <v>717</v>
      </c>
      <c r="F31" s="78"/>
      <c r="G31" s="78"/>
      <c r="H31" s="80"/>
      <c r="I31" s="80" t="s">
        <v>717</v>
      </c>
      <c r="J31" s="80"/>
      <c r="K31" s="80"/>
      <c r="L31" s="80"/>
      <c r="M31" s="80"/>
      <c r="N31" s="80"/>
      <c r="O31" s="80"/>
      <c r="P31" s="80"/>
      <c r="Q31" s="82"/>
      <c r="R31" s="82"/>
    </row>
    <row r="32" spans="1:18" x14ac:dyDescent="0.2">
      <c r="A32" s="77" t="s">
        <v>864</v>
      </c>
      <c r="B32" s="77" t="s">
        <v>865</v>
      </c>
      <c r="C32" s="77"/>
      <c r="D32" s="78"/>
      <c r="E32" s="78"/>
      <c r="F32" s="78"/>
      <c r="G32" s="78"/>
      <c r="H32" s="80"/>
      <c r="I32" s="80" t="s">
        <v>717</v>
      </c>
      <c r="J32" s="80"/>
      <c r="K32" s="80"/>
      <c r="L32" s="80"/>
      <c r="M32" s="80" t="s">
        <v>717</v>
      </c>
      <c r="N32" s="80"/>
      <c r="O32" s="80"/>
      <c r="P32" s="80"/>
      <c r="Q32" s="82" t="s">
        <v>717</v>
      </c>
      <c r="R32" s="82"/>
    </row>
    <row r="33" spans="1:18" x14ac:dyDescent="0.2">
      <c r="A33" s="77" t="s">
        <v>866</v>
      </c>
      <c r="B33" s="77" t="s">
        <v>867</v>
      </c>
      <c r="C33" s="77"/>
      <c r="D33" s="78"/>
      <c r="E33" s="78"/>
      <c r="F33" s="78"/>
      <c r="G33" s="78"/>
      <c r="H33" s="80"/>
      <c r="I33" s="80" t="s">
        <v>717</v>
      </c>
      <c r="J33" s="80"/>
      <c r="K33" s="80"/>
      <c r="L33" s="80"/>
      <c r="M33" s="80" t="s">
        <v>717</v>
      </c>
      <c r="N33" s="80"/>
      <c r="O33" s="80"/>
      <c r="P33" s="80"/>
      <c r="Q33" s="82" t="s">
        <v>717</v>
      </c>
      <c r="R33" s="82"/>
    </row>
  </sheetData>
  <phoneticPr fontId="12" type="noConversion"/>
  <pageMargins left="0.08" right="0.08" top="0.5" bottom="0.8" header="0.5" footer="0.5"/>
  <pageSetup scale="71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7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609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819</v>
      </c>
      <c r="B9" s="77" t="s">
        <v>820</v>
      </c>
      <c r="C9" s="77"/>
      <c r="D9" s="78" t="s">
        <v>721</v>
      </c>
      <c r="E9" s="78"/>
      <c r="F9" s="78"/>
      <c r="G9" s="78"/>
      <c r="H9" s="80" t="s">
        <v>721</v>
      </c>
      <c r="I9" s="80"/>
      <c r="J9" s="80" t="s">
        <v>720</v>
      </c>
      <c r="K9" s="80"/>
      <c r="L9" s="80" t="s">
        <v>721</v>
      </c>
      <c r="M9" s="80"/>
      <c r="N9" s="80"/>
      <c r="O9" s="80"/>
      <c r="P9" s="80" t="s">
        <v>721</v>
      </c>
      <c r="Q9" s="82"/>
      <c r="R9" s="82"/>
    </row>
    <row r="10" spans="1:18" x14ac:dyDescent="0.2">
      <c r="A10" s="77" t="s">
        <v>821</v>
      </c>
      <c r="B10" s="77" t="s">
        <v>822</v>
      </c>
      <c r="C10" s="77"/>
      <c r="D10" s="78"/>
      <c r="E10" s="78"/>
      <c r="F10" s="78" t="s">
        <v>720</v>
      </c>
      <c r="G10" s="78"/>
      <c r="H10" s="80"/>
      <c r="I10" s="80"/>
      <c r="J10" s="80"/>
      <c r="K10" s="80"/>
      <c r="L10" s="80"/>
      <c r="M10" s="80"/>
      <c r="N10" s="80" t="s">
        <v>720</v>
      </c>
      <c r="O10" s="80"/>
      <c r="P10" s="80"/>
      <c r="Q10" s="82"/>
      <c r="R10" s="82" t="s">
        <v>720</v>
      </c>
    </row>
    <row r="11" spans="1:18" x14ac:dyDescent="0.2">
      <c r="A11" s="77" t="s">
        <v>823</v>
      </c>
      <c r="B11" s="77" t="s">
        <v>824</v>
      </c>
      <c r="C11" s="77"/>
      <c r="D11" s="78"/>
      <c r="E11" s="78" t="s">
        <v>717</v>
      </c>
      <c r="F11" s="78"/>
      <c r="G11" s="78"/>
      <c r="H11" s="80"/>
      <c r="I11" s="80" t="s">
        <v>717</v>
      </c>
      <c r="J11" s="80"/>
      <c r="K11" s="80"/>
      <c r="L11" s="80"/>
      <c r="M11" s="80" t="s">
        <v>717</v>
      </c>
      <c r="N11" s="80"/>
      <c r="O11" s="80"/>
      <c r="P11" s="80"/>
      <c r="Q11" s="82" t="s">
        <v>717</v>
      </c>
      <c r="R11" s="82"/>
    </row>
    <row r="12" spans="1:18" x14ac:dyDescent="0.2">
      <c r="A12" s="77" t="s">
        <v>868</v>
      </c>
      <c r="B12" s="77" t="s">
        <v>869</v>
      </c>
      <c r="C12" s="77"/>
      <c r="D12" s="78" t="s">
        <v>721</v>
      </c>
      <c r="E12" s="78"/>
      <c r="F12" s="78"/>
      <c r="G12" s="78"/>
      <c r="H12" s="80"/>
      <c r="I12" s="80"/>
      <c r="J12" s="80" t="s">
        <v>720</v>
      </c>
      <c r="K12" s="80"/>
      <c r="L12" s="80"/>
      <c r="M12" s="80"/>
      <c r="N12" s="80"/>
      <c r="O12" s="80"/>
      <c r="P12" s="80"/>
      <c r="Q12" s="82"/>
      <c r="R12" s="82"/>
    </row>
    <row r="13" spans="1:18" x14ac:dyDescent="0.2">
      <c r="A13" s="77" t="s">
        <v>870</v>
      </c>
      <c r="B13" s="77" t="s">
        <v>871</v>
      </c>
      <c r="C13" s="77"/>
      <c r="D13" s="78"/>
      <c r="E13" s="78" t="s">
        <v>717</v>
      </c>
      <c r="F13" s="78"/>
      <c r="G13" s="78"/>
      <c r="H13" s="80" t="s">
        <v>721</v>
      </c>
      <c r="I13" s="80" t="s">
        <v>717</v>
      </c>
      <c r="J13" s="80"/>
      <c r="K13" s="80"/>
      <c r="L13" s="80"/>
      <c r="M13" s="80" t="s">
        <v>717</v>
      </c>
      <c r="N13" s="80"/>
      <c r="O13" s="80"/>
      <c r="P13" s="80" t="s">
        <v>721</v>
      </c>
      <c r="Q13" s="82" t="s">
        <v>717</v>
      </c>
      <c r="R13" s="82"/>
    </row>
    <row r="14" spans="1:18" x14ac:dyDescent="0.2">
      <c r="A14" s="77" t="s">
        <v>872</v>
      </c>
      <c r="B14" s="77" t="s">
        <v>873</v>
      </c>
      <c r="C14" s="77"/>
      <c r="D14" s="78" t="s">
        <v>721</v>
      </c>
      <c r="E14" s="78" t="s">
        <v>717</v>
      </c>
      <c r="F14" s="78" t="s">
        <v>720</v>
      </c>
      <c r="G14" s="78"/>
      <c r="H14" s="80"/>
      <c r="I14" s="80" t="s">
        <v>717</v>
      </c>
      <c r="J14" s="80" t="s">
        <v>720</v>
      </c>
      <c r="K14" s="80"/>
      <c r="L14" s="80" t="s">
        <v>721</v>
      </c>
      <c r="M14" s="80" t="s">
        <v>717</v>
      </c>
      <c r="N14" s="80" t="s">
        <v>720</v>
      </c>
      <c r="O14" s="80"/>
      <c r="P14" s="80" t="s">
        <v>721</v>
      </c>
      <c r="Q14" s="82" t="s">
        <v>717</v>
      </c>
      <c r="R14" s="82" t="s">
        <v>720</v>
      </c>
    </row>
    <row r="15" spans="1:18" x14ac:dyDescent="0.2">
      <c r="A15" s="77" t="s">
        <v>874</v>
      </c>
      <c r="B15" s="77" t="s">
        <v>875</v>
      </c>
      <c r="C15" s="77"/>
      <c r="D15" s="78"/>
      <c r="E15" s="78"/>
      <c r="F15" s="78"/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2"/>
      <c r="R15" s="82" t="s">
        <v>720</v>
      </c>
    </row>
    <row r="16" spans="1:18" x14ac:dyDescent="0.2">
      <c r="A16" s="77" t="s">
        <v>834</v>
      </c>
      <c r="B16" s="77" t="s">
        <v>835</v>
      </c>
      <c r="C16" s="77"/>
      <c r="D16" s="78"/>
      <c r="E16" s="78" t="s">
        <v>717</v>
      </c>
      <c r="F16" s="78"/>
      <c r="G16" s="78"/>
      <c r="H16" s="80"/>
      <c r="I16" s="80"/>
      <c r="J16" s="80" t="s">
        <v>720</v>
      </c>
      <c r="K16" s="80"/>
      <c r="L16" s="80"/>
      <c r="M16" s="80"/>
      <c r="N16" s="80"/>
      <c r="O16" s="80"/>
      <c r="P16" s="80" t="s">
        <v>721</v>
      </c>
      <c r="Q16" s="82"/>
      <c r="R16" s="82"/>
    </row>
    <row r="17" spans="1:18" x14ac:dyDescent="0.2">
      <c r="A17" s="77" t="s">
        <v>836</v>
      </c>
      <c r="B17" s="77" t="s">
        <v>837</v>
      </c>
      <c r="C17" s="77"/>
      <c r="D17" s="78"/>
      <c r="E17" s="78"/>
      <c r="F17" s="78"/>
      <c r="G17" s="78"/>
      <c r="H17" s="80" t="s">
        <v>721</v>
      </c>
      <c r="I17" s="80"/>
      <c r="J17" s="80"/>
      <c r="K17" s="80"/>
      <c r="L17" s="80"/>
      <c r="M17" s="80" t="s">
        <v>717</v>
      </c>
      <c r="N17" s="80"/>
      <c r="O17" s="80"/>
      <c r="P17" s="80"/>
      <c r="Q17" s="82"/>
      <c r="R17" s="82" t="s">
        <v>720</v>
      </c>
    </row>
    <row r="18" spans="1:18" x14ac:dyDescent="0.2">
      <c r="A18" s="77" t="s">
        <v>838</v>
      </c>
      <c r="B18" s="77" t="s">
        <v>839</v>
      </c>
      <c r="C18" s="77"/>
      <c r="D18" s="78" t="s">
        <v>721</v>
      </c>
      <c r="E18" s="78"/>
      <c r="F18" s="78"/>
      <c r="G18" s="78"/>
      <c r="H18" s="80"/>
      <c r="I18" s="80" t="s">
        <v>717</v>
      </c>
      <c r="J18" s="80"/>
      <c r="K18" s="80"/>
      <c r="L18" s="80"/>
      <c r="M18" s="80"/>
      <c r="N18" s="80" t="s">
        <v>720</v>
      </c>
      <c r="O18" s="80"/>
      <c r="P18" s="80"/>
      <c r="Q18" s="82"/>
      <c r="R18" s="82"/>
    </row>
    <row r="19" spans="1:18" x14ac:dyDescent="0.2">
      <c r="A19" s="77" t="s">
        <v>840</v>
      </c>
      <c r="B19" s="77" t="s">
        <v>841</v>
      </c>
      <c r="C19" s="77"/>
      <c r="D19" s="78"/>
      <c r="E19" s="78"/>
      <c r="F19" s="78" t="s">
        <v>720</v>
      </c>
      <c r="G19" s="78"/>
      <c r="H19" s="80"/>
      <c r="I19" s="80"/>
      <c r="J19" s="80"/>
      <c r="K19" s="80"/>
      <c r="L19" s="80" t="s">
        <v>721</v>
      </c>
      <c r="M19" s="80"/>
      <c r="N19" s="80"/>
      <c r="O19" s="80"/>
      <c r="P19" s="80"/>
      <c r="Q19" s="82" t="s">
        <v>717</v>
      </c>
      <c r="R19" s="82"/>
    </row>
    <row r="20" spans="1:18" x14ac:dyDescent="0.2">
      <c r="A20" s="77" t="s">
        <v>842</v>
      </c>
      <c r="B20" s="77" t="s">
        <v>843</v>
      </c>
      <c r="C20" s="77"/>
      <c r="D20" s="78"/>
      <c r="E20" s="78" t="s">
        <v>717</v>
      </c>
      <c r="F20" s="78"/>
      <c r="G20" s="78"/>
      <c r="H20" s="80"/>
      <c r="I20" s="80"/>
      <c r="J20" s="80" t="s">
        <v>720</v>
      </c>
      <c r="K20" s="80"/>
      <c r="L20" s="80"/>
      <c r="M20" s="80"/>
      <c r="N20" s="80"/>
      <c r="O20" s="80"/>
      <c r="P20" s="80" t="s">
        <v>721</v>
      </c>
      <c r="Q20" s="82"/>
      <c r="R20" s="82"/>
    </row>
    <row r="21" spans="1:18" x14ac:dyDescent="0.2">
      <c r="A21" s="77" t="s">
        <v>844</v>
      </c>
      <c r="B21" s="77" t="s">
        <v>845</v>
      </c>
      <c r="C21" s="77"/>
      <c r="D21" s="78"/>
      <c r="E21" s="78"/>
      <c r="F21" s="78"/>
      <c r="G21" s="78"/>
      <c r="H21" s="80" t="s">
        <v>721</v>
      </c>
      <c r="I21" s="80"/>
      <c r="J21" s="80"/>
      <c r="K21" s="80"/>
      <c r="L21" s="80"/>
      <c r="M21" s="80" t="s">
        <v>717</v>
      </c>
      <c r="N21" s="80"/>
      <c r="O21" s="80"/>
      <c r="P21" s="80"/>
      <c r="Q21" s="82"/>
      <c r="R21" s="82" t="s">
        <v>720</v>
      </c>
    </row>
    <row r="22" spans="1:18" x14ac:dyDescent="0.2">
      <c r="A22" s="77" t="s">
        <v>846</v>
      </c>
      <c r="B22" s="77" t="s">
        <v>847</v>
      </c>
      <c r="C22" s="77"/>
      <c r="D22" s="78"/>
      <c r="E22" s="78"/>
      <c r="F22" s="78"/>
      <c r="G22" s="78"/>
      <c r="H22" s="80"/>
      <c r="I22" s="80"/>
      <c r="J22" s="80"/>
      <c r="K22" s="80"/>
      <c r="L22" s="80"/>
      <c r="M22" s="80" t="s">
        <v>717</v>
      </c>
      <c r="N22" s="80"/>
      <c r="O22" s="80"/>
      <c r="P22" s="80"/>
      <c r="Q22" s="82" t="s">
        <v>717</v>
      </c>
      <c r="R22" s="82"/>
    </row>
    <row r="23" spans="1:18" x14ac:dyDescent="0.2">
      <c r="A23" s="77" t="s">
        <v>876</v>
      </c>
      <c r="B23" s="77" t="s">
        <v>877</v>
      </c>
      <c r="C23" s="77"/>
      <c r="D23" s="78"/>
      <c r="E23" s="78"/>
      <c r="F23" s="78"/>
      <c r="G23" s="78"/>
      <c r="H23" s="80"/>
      <c r="I23" s="80"/>
      <c r="J23" s="80"/>
      <c r="K23" s="80"/>
      <c r="L23" s="80"/>
      <c r="M23" s="80"/>
      <c r="N23" s="80"/>
      <c r="O23" s="80"/>
      <c r="P23" s="80"/>
      <c r="Q23" s="82"/>
      <c r="R23" s="82"/>
    </row>
    <row r="24" spans="1:18" x14ac:dyDescent="0.2">
      <c r="A24" s="77" t="s">
        <v>878</v>
      </c>
      <c r="B24" s="77" t="s">
        <v>879</v>
      </c>
      <c r="C24" s="77"/>
      <c r="D24" s="78"/>
      <c r="E24" s="78"/>
      <c r="F24" s="78"/>
      <c r="G24" s="78"/>
      <c r="H24" s="80"/>
      <c r="I24" s="80"/>
      <c r="J24" s="80"/>
      <c r="K24" s="80"/>
      <c r="L24" s="80"/>
      <c r="M24" s="80"/>
      <c r="N24" s="80"/>
      <c r="O24" s="80"/>
      <c r="P24" s="80"/>
      <c r="Q24" s="82"/>
      <c r="R24" s="82"/>
    </row>
    <row r="25" spans="1:18" x14ac:dyDescent="0.2">
      <c r="A25" s="77" t="s">
        <v>880</v>
      </c>
      <c r="B25" s="77" t="s">
        <v>881</v>
      </c>
      <c r="C25" s="77"/>
      <c r="D25" s="78"/>
      <c r="E25" s="78"/>
      <c r="F25" s="78"/>
      <c r="G25" s="78"/>
      <c r="H25" s="80"/>
      <c r="I25" s="80"/>
      <c r="J25" s="80"/>
      <c r="K25" s="80"/>
      <c r="L25" s="80"/>
      <c r="M25" s="80"/>
      <c r="N25" s="80"/>
      <c r="O25" s="80"/>
      <c r="P25" s="80"/>
      <c r="Q25" s="82"/>
      <c r="R25" s="82"/>
    </row>
    <row r="26" spans="1:18" x14ac:dyDescent="0.2">
      <c r="A26" s="77" t="s">
        <v>882</v>
      </c>
      <c r="B26" s="77" t="s">
        <v>883</v>
      </c>
      <c r="C26" s="77"/>
      <c r="D26" s="78"/>
      <c r="E26" s="78"/>
      <c r="F26" s="78"/>
      <c r="G26" s="78"/>
      <c r="H26" s="80"/>
      <c r="I26" s="80"/>
      <c r="J26" s="80"/>
      <c r="K26" s="80"/>
      <c r="L26" s="80"/>
      <c r="M26" s="80"/>
      <c r="N26" s="80"/>
      <c r="O26" s="80"/>
      <c r="P26" s="80"/>
      <c r="Q26" s="82"/>
      <c r="R26" s="82"/>
    </row>
    <row r="27" spans="1:18" x14ac:dyDescent="0.2">
      <c r="A27" s="77" t="s">
        <v>884</v>
      </c>
      <c r="B27" s="77" t="s">
        <v>885</v>
      </c>
      <c r="C27" s="77"/>
      <c r="D27" s="78"/>
      <c r="E27" s="78"/>
      <c r="F27" s="78"/>
      <c r="G27" s="78"/>
      <c r="H27" s="80"/>
      <c r="I27" s="80"/>
      <c r="J27" s="80"/>
      <c r="K27" s="80"/>
      <c r="L27" s="80"/>
      <c r="M27" s="80"/>
      <c r="N27" s="80"/>
      <c r="O27" s="80"/>
      <c r="P27" s="80"/>
      <c r="Q27" s="82"/>
      <c r="R27" s="82"/>
    </row>
    <row r="28" spans="1:18" x14ac:dyDescent="0.2">
      <c r="A28" s="77" t="s">
        <v>852</v>
      </c>
      <c r="B28" s="77" t="s">
        <v>853</v>
      </c>
      <c r="C28" s="77"/>
      <c r="D28" s="78"/>
      <c r="E28" s="78"/>
      <c r="F28" s="78" t="s">
        <v>720</v>
      </c>
      <c r="G28" s="78"/>
      <c r="H28" s="80"/>
      <c r="I28" s="80"/>
      <c r="J28" s="80" t="s">
        <v>720</v>
      </c>
      <c r="K28" s="80"/>
      <c r="L28" s="80"/>
      <c r="M28" s="80"/>
      <c r="N28" s="80" t="s">
        <v>720</v>
      </c>
      <c r="O28" s="80"/>
      <c r="P28" s="80"/>
      <c r="Q28" s="82"/>
      <c r="R28" s="82" t="s">
        <v>720</v>
      </c>
    </row>
    <row r="29" spans="1:18" x14ac:dyDescent="0.2">
      <c r="A29" s="77" t="s">
        <v>854</v>
      </c>
      <c r="B29" s="77" t="s">
        <v>855</v>
      </c>
      <c r="C29" s="77"/>
      <c r="D29" s="78"/>
      <c r="E29" s="78" t="s">
        <v>717</v>
      </c>
      <c r="F29" s="78"/>
      <c r="G29" s="78"/>
      <c r="H29" s="80" t="s">
        <v>721</v>
      </c>
      <c r="I29" s="80"/>
      <c r="J29" s="80"/>
      <c r="K29" s="80"/>
      <c r="L29" s="80" t="s">
        <v>721</v>
      </c>
      <c r="M29" s="80"/>
      <c r="N29" s="80" t="s">
        <v>720</v>
      </c>
      <c r="O29" s="80"/>
      <c r="P29" s="80" t="s">
        <v>721</v>
      </c>
      <c r="Q29" s="82" t="s">
        <v>717</v>
      </c>
      <c r="R29" s="82" t="s">
        <v>720</v>
      </c>
    </row>
    <row r="30" spans="1:18" x14ac:dyDescent="0.2">
      <c r="A30" s="77" t="s">
        <v>856</v>
      </c>
      <c r="B30" s="77" t="s">
        <v>857</v>
      </c>
      <c r="C30" s="77"/>
      <c r="D30" s="78" t="s">
        <v>721</v>
      </c>
      <c r="E30" s="78"/>
      <c r="F30" s="78"/>
      <c r="G30" s="78"/>
      <c r="H30" s="80"/>
      <c r="I30" s="80"/>
      <c r="J30" s="80"/>
      <c r="K30" s="80"/>
      <c r="L30" s="80"/>
      <c r="M30" s="80"/>
      <c r="N30" s="80"/>
      <c r="O30" s="80"/>
      <c r="P30" s="80"/>
      <c r="Q30" s="82"/>
      <c r="R30" s="82"/>
    </row>
    <row r="31" spans="1:18" x14ac:dyDescent="0.2">
      <c r="A31" s="77" t="s">
        <v>858</v>
      </c>
      <c r="B31" s="77" t="s">
        <v>859</v>
      </c>
      <c r="C31" s="77"/>
      <c r="D31" s="78"/>
      <c r="E31" s="78"/>
      <c r="F31" s="78"/>
      <c r="G31" s="78"/>
      <c r="H31" s="80"/>
      <c r="I31" s="80"/>
      <c r="J31" s="80" t="s">
        <v>720</v>
      </c>
      <c r="K31" s="80"/>
      <c r="L31" s="80"/>
      <c r="M31" s="80"/>
      <c r="N31" s="80"/>
      <c r="O31" s="80"/>
      <c r="P31" s="80"/>
      <c r="Q31" s="82"/>
      <c r="R31" s="82"/>
    </row>
    <row r="32" spans="1:18" x14ac:dyDescent="0.2">
      <c r="A32" s="77" t="s">
        <v>886</v>
      </c>
      <c r="B32" s="77" t="s">
        <v>887</v>
      </c>
      <c r="C32" s="77"/>
      <c r="D32" s="78"/>
      <c r="E32" s="78"/>
      <c r="F32" s="78"/>
      <c r="G32" s="78"/>
      <c r="H32" s="80"/>
      <c r="I32" s="80"/>
      <c r="J32" s="80"/>
      <c r="K32" s="80"/>
      <c r="L32" s="80"/>
      <c r="M32" s="80"/>
      <c r="N32" s="80"/>
      <c r="O32" s="80"/>
      <c r="P32" s="80"/>
      <c r="Q32" s="82"/>
      <c r="R32" s="82"/>
    </row>
    <row r="33" spans="1:18" x14ac:dyDescent="0.2">
      <c r="A33" s="77" t="s">
        <v>888</v>
      </c>
      <c r="B33" s="77" t="s">
        <v>889</v>
      </c>
      <c r="C33" s="77"/>
      <c r="D33" s="78"/>
      <c r="E33" s="78"/>
      <c r="F33" s="78"/>
      <c r="G33" s="78"/>
      <c r="H33" s="80"/>
      <c r="I33" s="80"/>
      <c r="J33" s="80"/>
      <c r="K33" s="80"/>
      <c r="L33" s="80"/>
      <c r="M33" s="80"/>
      <c r="N33" s="80"/>
      <c r="O33" s="80"/>
      <c r="P33" s="80"/>
      <c r="Q33" s="82"/>
      <c r="R33" s="82"/>
    </row>
    <row r="34" spans="1:18" x14ac:dyDescent="0.2">
      <c r="A34" s="77" t="s">
        <v>860</v>
      </c>
      <c r="B34" s="77" t="s">
        <v>861</v>
      </c>
      <c r="C34" s="77"/>
      <c r="D34" s="78" t="s">
        <v>721</v>
      </c>
      <c r="E34" s="78"/>
      <c r="F34" s="78" t="s">
        <v>720</v>
      </c>
      <c r="G34" s="78"/>
      <c r="H34" s="80"/>
      <c r="I34" s="80"/>
      <c r="J34" s="80" t="s">
        <v>720</v>
      </c>
      <c r="K34" s="80"/>
      <c r="L34" s="80"/>
      <c r="M34" s="80"/>
      <c r="N34" s="80" t="s">
        <v>720</v>
      </c>
      <c r="O34" s="80"/>
      <c r="P34" s="80"/>
      <c r="Q34" s="82" t="s">
        <v>717</v>
      </c>
      <c r="R34" s="82" t="s">
        <v>720</v>
      </c>
    </row>
    <row r="35" spans="1:18" x14ac:dyDescent="0.2">
      <c r="A35" s="77" t="s">
        <v>862</v>
      </c>
      <c r="B35" s="77" t="s">
        <v>863</v>
      </c>
      <c r="C35" s="77"/>
      <c r="D35" s="78"/>
      <c r="E35" s="78" t="s">
        <v>717</v>
      </c>
      <c r="F35" s="78"/>
      <c r="G35" s="78"/>
      <c r="H35" s="80"/>
      <c r="I35" s="80" t="s">
        <v>717</v>
      </c>
      <c r="J35" s="80"/>
      <c r="K35" s="80"/>
      <c r="L35" s="80"/>
      <c r="M35" s="80"/>
      <c r="N35" s="80"/>
      <c r="O35" s="80"/>
      <c r="P35" s="80"/>
      <c r="Q35" s="82"/>
      <c r="R35" s="82"/>
    </row>
    <row r="36" spans="1:18" x14ac:dyDescent="0.2">
      <c r="A36" s="77" t="s">
        <v>864</v>
      </c>
      <c r="B36" s="77" t="s">
        <v>865</v>
      </c>
      <c r="C36" s="77"/>
      <c r="D36" s="78"/>
      <c r="E36" s="78"/>
      <c r="F36" s="78"/>
      <c r="G36" s="78"/>
      <c r="H36" s="80"/>
      <c r="I36" s="80" t="s">
        <v>717</v>
      </c>
      <c r="J36" s="80"/>
      <c r="K36" s="80"/>
      <c r="L36" s="80"/>
      <c r="M36" s="80" t="s">
        <v>717</v>
      </c>
      <c r="N36" s="80"/>
      <c r="O36" s="80"/>
      <c r="P36" s="80"/>
      <c r="Q36" s="82" t="s">
        <v>717</v>
      </c>
      <c r="R36" s="82"/>
    </row>
    <row r="37" spans="1:18" x14ac:dyDescent="0.2">
      <c r="A37" s="77"/>
      <c r="B37" s="77"/>
      <c r="C37" s="77"/>
      <c r="D37" s="78"/>
      <c r="E37" s="78"/>
      <c r="F37" s="78"/>
      <c r="G37" s="78"/>
      <c r="H37" s="80"/>
      <c r="I37" s="80"/>
      <c r="J37" s="80"/>
      <c r="K37" s="80"/>
      <c r="L37" s="80"/>
      <c r="M37" s="80"/>
      <c r="N37" s="80"/>
      <c r="O37" s="80"/>
      <c r="P37" s="80"/>
      <c r="Q37" s="82"/>
      <c r="R37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4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890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891</v>
      </c>
      <c r="B9" s="77" t="s">
        <v>892</v>
      </c>
      <c r="C9" s="77"/>
      <c r="D9" s="78"/>
      <c r="E9" s="78"/>
      <c r="F9" s="78"/>
      <c r="G9" s="78"/>
      <c r="H9" s="80"/>
      <c r="I9" s="80"/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893</v>
      </c>
      <c r="B10" s="77" t="s">
        <v>894</v>
      </c>
      <c r="C10" s="77"/>
      <c r="D10" s="78"/>
      <c r="E10" s="78"/>
      <c r="F10" s="78" t="s">
        <v>720</v>
      </c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A11" s="77" t="s">
        <v>895</v>
      </c>
      <c r="B11" s="77" t="s">
        <v>896</v>
      </c>
      <c r="C11" s="77"/>
      <c r="D11" s="78"/>
      <c r="E11" s="78" t="s">
        <v>717</v>
      </c>
      <c r="F11" s="78"/>
      <c r="G11" s="78"/>
      <c r="H11" s="80"/>
      <c r="I11" s="80"/>
      <c r="J11" s="80"/>
      <c r="K11" s="80"/>
      <c r="L11" s="80" t="s">
        <v>721</v>
      </c>
      <c r="M11" s="80"/>
      <c r="N11" s="80"/>
      <c r="O11" s="80"/>
      <c r="P11" s="80" t="s">
        <v>721</v>
      </c>
      <c r="Q11" s="82"/>
      <c r="R11" s="82"/>
    </row>
    <row r="12" spans="1:18" x14ac:dyDescent="0.2">
      <c r="A12" s="77" t="s">
        <v>897</v>
      </c>
      <c r="B12" s="77" t="s">
        <v>898</v>
      </c>
      <c r="C12" s="77"/>
      <c r="D12" s="78" t="s">
        <v>721</v>
      </c>
      <c r="E12" s="78"/>
      <c r="F12" s="78"/>
      <c r="G12" s="78"/>
      <c r="H12" s="80"/>
      <c r="I12" s="80" t="s">
        <v>717</v>
      </c>
      <c r="J12" s="80"/>
      <c r="K12" s="80"/>
      <c r="L12" s="80"/>
      <c r="M12" s="80" t="s">
        <v>717</v>
      </c>
      <c r="N12" s="80"/>
      <c r="O12" s="80"/>
      <c r="P12" s="80"/>
      <c r="Q12" s="82" t="s">
        <v>717</v>
      </c>
      <c r="R12" s="82"/>
    </row>
    <row r="13" spans="1:18" x14ac:dyDescent="0.2">
      <c r="A13" s="77" t="s">
        <v>899</v>
      </c>
      <c r="B13" s="77" t="s">
        <v>900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/>
      <c r="R13" s="82"/>
    </row>
    <row r="14" spans="1:18" x14ac:dyDescent="0.2">
      <c r="A14" s="77"/>
      <c r="B14" s="77"/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  <c r="Q14" s="82"/>
      <c r="R14" s="82"/>
    </row>
    <row r="15" spans="1:18" x14ac:dyDescent="0.2">
      <c r="D15" s="84"/>
      <c r="E15" s="84"/>
      <c r="F15" s="84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6"/>
    </row>
    <row r="16" spans="1:18" x14ac:dyDescent="0.2">
      <c r="D16" s="84"/>
      <c r="E16" s="84"/>
      <c r="F16" s="84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2"/>
      <c r="R16" s="82"/>
    </row>
    <row r="17" spans="4:18" x14ac:dyDescent="0.2">
      <c r="D17" s="84"/>
      <c r="E17" s="84"/>
      <c r="F17" s="84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2"/>
      <c r="R17" s="82"/>
    </row>
    <row r="18" spans="4:18" x14ac:dyDescent="0.2">
      <c r="D18" s="84"/>
      <c r="E18" s="84"/>
      <c r="F18" s="84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2"/>
      <c r="R18" s="82"/>
    </row>
    <row r="19" spans="4:18" x14ac:dyDescent="0.2">
      <c r="D19" s="84"/>
      <c r="E19" s="84"/>
      <c r="F19" s="84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2"/>
      <c r="R19" s="82"/>
    </row>
    <row r="20" spans="4:18" x14ac:dyDescent="0.2">
      <c r="D20" s="84"/>
      <c r="E20" s="84"/>
      <c r="F20" s="84"/>
      <c r="G20" s="84"/>
      <c r="H20" s="85"/>
      <c r="I20" s="85"/>
      <c r="J20" s="85"/>
      <c r="K20" s="85"/>
      <c r="L20" s="85"/>
      <c r="M20" s="85"/>
      <c r="N20" s="85"/>
      <c r="O20" s="85"/>
      <c r="P20" s="85"/>
      <c r="Q20" s="82"/>
      <c r="R20" s="82"/>
    </row>
    <row r="21" spans="4:18" x14ac:dyDescent="0.2">
      <c r="D21" s="84"/>
      <c r="E21" s="84"/>
      <c r="F21" s="84"/>
      <c r="G21" s="84"/>
      <c r="H21" s="85"/>
      <c r="I21" s="85"/>
      <c r="J21" s="85"/>
      <c r="K21" s="85"/>
      <c r="L21" s="85"/>
      <c r="M21" s="85"/>
      <c r="N21" s="85"/>
      <c r="O21" s="85"/>
      <c r="P21" s="85"/>
      <c r="Q21" s="82"/>
      <c r="R21" s="82"/>
    </row>
    <row r="22" spans="4:18" x14ac:dyDescent="0.2">
      <c r="D22" s="84"/>
      <c r="E22" s="84"/>
      <c r="F22" s="84"/>
      <c r="G22" s="84"/>
      <c r="H22" s="85"/>
      <c r="I22" s="85"/>
      <c r="J22" s="85"/>
      <c r="K22" s="85"/>
      <c r="L22" s="85"/>
      <c r="M22" s="85"/>
      <c r="N22" s="85"/>
      <c r="O22" s="85"/>
      <c r="P22" s="85"/>
      <c r="Q22" s="82"/>
      <c r="R22" s="82"/>
    </row>
    <row r="23" spans="4:18" x14ac:dyDescent="0.2">
      <c r="D23" s="84"/>
      <c r="E23" s="84"/>
      <c r="F23" s="84"/>
      <c r="G23" s="84"/>
      <c r="H23" s="85"/>
      <c r="I23" s="85"/>
      <c r="J23" s="85"/>
      <c r="K23" s="85"/>
      <c r="L23" s="85"/>
      <c r="M23" s="85"/>
      <c r="N23" s="85"/>
      <c r="O23" s="85"/>
      <c r="P23" s="85"/>
      <c r="Q23" s="82"/>
      <c r="R23" s="82"/>
    </row>
    <row r="24" spans="4:18" x14ac:dyDescent="0.2">
      <c r="Q24" s="77"/>
      <c r="R24" s="77"/>
    </row>
    <row r="25" spans="4:18" x14ac:dyDescent="0.2">
      <c r="Q25" s="77"/>
      <c r="R25" s="77"/>
    </row>
    <row r="26" spans="4:18" x14ac:dyDescent="0.2">
      <c r="Q26" s="77"/>
      <c r="R26" s="77"/>
    </row>
    <row r="27" spans="4:18" x14ac:dyDescent="0.2">
      <c r="Q27" s="77"/>
      <c r="R27" s="77"/>
    </row>
    <row r="28" spans="4:18" x14ac:dyDescent="0.2">
      <c r="Q28" s="77"/>
      <c r="R28" s="77"/>
    </row>
    <row r="29" spans="4:18" x14ac:dyDescent="0.2">
      <c r="Q29" s="77"/>
      <c r="R29" s="77"/>
    </row>
    <row r="30" spans="4:18" x14ac:dyDescent="0.2">
      <c r="Q30" s="77"/>
      <c r="R30" s="77"/>
    </row>
    <row r="31" spans="4:18" x14ac:dyDescent="0.2">
      <c r="Q31" s="77"/>
      <c r="R31" s="77"/>
    </row>
    <row r="32" spans="4:18" x14ac:dyDescent="0.2">
      <c r="Q32" s="77"/>
      <c r="R32" s="77"/>
    </row>
    <row r="33" spans="17:18" x14ac:dyDescent="0.2">
      <c r="Q33" s="77"/>
      <c r="R33" s="77"/>
    </row>
    <row r="34" spans="17:18" x14ac:dyDescent="0.2">
      <c r="Q34" s="77"/>
      <c r="R34" s="77"/>
    </row>
    <row r="35" spans="17:18" x14ac:dyDescent="0.2">
      <c r="Q35" s="77"/>
      <c r="R35" s="77"/>
    </row>
    <row r="36" spans="17:18" x14ac:dyDescent="0.2">
      <c r="Q36" s="77"/>
      <c r="R36" s="77"/>
    </row>
    <row r="37" spans="17:18" x14ac:dyDescent="0.2">
      <c r="Q37" s="77"/>
      <c r="R37" s="77"/>
    </row>
    <row r="38" spans="17:18" x14ac:dyDescent="0.2">
      <c r="Q38" s="77"/>
      <c r="R38" s="77"/>
    </row>
    <row r="39" spans="17:18" x14ac:dyDescent="0.2">
      <c r="Q39" s="77"/>
      <c r="R39" s="77"/>
    </row>
    <row r="40" spans="17:18" x14ac:dyDescent="0.2">
      <c r="Q40" s="77"/>
      <c r="R40" s="77"/>
    </row>
    <row r="41" spans="17:18" x14ac:dyDescent="0.2">
      <c r="Q41" s="77"/>
      <c r="R41" s="77"/>
    </row>
    <row r="42" spans="17:18" x14ac:dyDescent="0.2">
      <c r="Q42" s="77"/>
      <c r="R42" s="77"/>
    </row>
    <row r="43" spans="17:18" x14ac:dyDescent="0.2">
      <c r="Q43" s="77"/>
      <c r="R43" s="77"/>
    </row>
    <row r="44" spans="17:18" x14ac:dyDescent="0.2">
      <c r="Q44" s="77"/>
      <c r="R44" s="77"/>
    </row>
    <row r="45" spans="17:18" x14ac:dyDescent="0.2">
      <c r="Q45" s="77"/>
      <c r="R45" s="77"/>
    </row>
    <row r="46" spans="17:18" x14ac:dyDescent="0.2">
      <c r="Q46" s="77"/>
      <c r="R46" s="77"/>
    </row>
    <row r="47" spans="17:18" x14ac:dyDescent="0.2">
      <c r="Q47" s="77"/>
      <c r="R47" s="77"/>
    </row>
    <row r="48" spans="17:18" x14ac:dyDescent="0.2">
      <c r="Q48" s="77"/>
      <c r="R48" s="77"/>
    </row>
    <row r="49" spans="17:18" x14ac:dyDescent="0.2">
      <c r="Q49" s="77"/>
      <c r="R49" s="77"/>
    </row>
    <row r="50" spans="17:18" x14ac:dyDescent="0.2">
      <c r="Q50" s="77"/>
      <c r="R50" s="77"/>
    </row>
    <row r="51" spans="17:18" x14ac:dyDescent="0.2">
      <c r="Q51" s="77"/>
      <c r="R51" s="77"/>
    </row>
    <row r="52" spans="17:18" x14ac:dyDescent="0.2">
      <c r="Q52" s="77"/>
      <c r="R52" s="77"/>
    </row>
    <row r="53" spans="17:18" x14ac:dyDescent="0.2">
      <c r="Q53" s="77"/>
      <c r="R53" s="77"/>
    </row>
    <row r="54" spans="17:18" x14ac:dyDescent="0.2">
      <c r="Q54" s="77"/>
      <c r="R54" s="77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5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901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902</v>
      </c>
      <c r="B9" s="77" t="s">
        <v>903</v>
      </c>
      <c r="C9" s="77"/>
      <c r="D9" s="78"/>
      <c r="E9" s="78" t="s">
        <v>717</v>
      </c>
      <c r="F9" s="78"/>
      <c r="G9" s="78"/>
      <c r="H9" s="80"/>
      <c r="I9" s="80" t="s">
        <v>717</v>
      </c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904</v>
      </c>
      <c r="B10" s="77" t="s">
        <v>905</v>
      </c>
      <c r="C10" s="77"/>
      <c r="D10" s="78"/>
      <c r="E10" s="78"/>
      <c r="F10" s="78"/>
      <c r="G10" s="78"/>
      <c r="H10" s="80"/>
      <c r="I10" s="80"/>
      <c r="J10" s="80"/>
      <c r="K10" s="80"/>
      <c r="L10" s="80" t="s">
        <v>721</v>
      </c>
      <c r="M10" s="80"/>
      <c r="N10" s="80"/>
      <c r="O10" s="80"/>
      <c r="P10" s="80"/>
      <c r="Q10" s="82"/>
      <c r="R10" s="82"/>
    </row>
    <row r="11" spans="1:18" x14ac:dyDescent="0.2">
      <c r="A11" s="77" t="s">
        <v>906</v>
      </c>
      <c r="B11" s="77" t="s">
        <v>907</v>
      </c>
      <c r="C11" s="77"/>
      <c r="D11" s="78"/>
      <c r="E11" s="78"/>
      <c r="F11" s="78"/>
      <c r="G11" s="78"/>
      <c r="H11" s="80"/>
      <c r="I11" s="80"/>
      <c r="J11" s="80" t="s">
        <v>720</v>
      </c>
      <c r="K11" s="80"/>
      <c r="L11" s="80"/>
      <c r="M11" s="80"/>
      <c r="N11" s="80" t="s">
        <v>720</v>
      </c>
      <c r="O11" s="80"/>
      <c r="P11" s="80"/>
      <c r="Q11" s="82"/>
      <c r="R11" s="82"/>
    </row>
    <row r="12" spans="1:18" x14ac:dyDescent="0.2">
      <c r="A12" s="77" t="s">
        <v>908</v>
      </c>
      <c r="B12" s="77" t="s">
        <v>909</v>
      </c>
      <c r="C12" s="77"/>
      <c r="D12" s="78"/>
      <c r="E12" s="78"/>
      <c r="F12" s="78" t="s">
        <v>720</v>
      </c>
      <c r="G12" s="78"/>
      <c r="H12" s="80"/>
      <c r="I12" s="80"/>
      <c r="J12" s="80" t="s">
        <v>720</v>
      </c>
      <c r="K12" s="80"/>
      <c r="L12" s="80"/>
      <c r="M12" s="80"/>
      <c r="N12" s="80" t="s">
        <v>910</v>
      </c>
      <c r="O12" s="80"/>
      <c r="P12" s="80"/>
      <c r="Q12" s="82"/>
      <c r="R12" s="82"/>
    </row>
    <row r="13" spans="1:18" x14ac:dyDescent="0.2">
      <c r="A13" s="77" t="s">
        <v>911</v>
      </c>
      <c r="B13" s="77" t="s">
        <v>912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/>
      <c r="R13" s="82"/>
    </row>
    <row r="14" spans="1:18" x14ac:dyDescent="0.2">
      <c r="A14" s="77" t="s">
        <v>913</v>
      </c>
      <c r="B14" s="77" t="s">
        <v>914</v>
      </c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  <c r="Q14" s="82"/>
      <c r="R14" s="82"/>
    </row>
    <row r="15" spans="1:18" x14ac:dyDescent="0.2">
      <c r="A15" s="77" t="s">
        <v>915</v>
      </c>
      <c r="B15" s="77" t="s">
        <v>916</v>
      </c>
      <c r="C15" s="77"/>
      <c r="D15" s="78"/>
      <c r="E15" s="78"/>
      <c r="F15" s="78"/>
      <c r="G15" s="78"/>
      <c r="H15" s="80"/>
      <c r="I15" s="80"/>
      <c r="J15" s="80"/>
      <c r="K15" s="80"/>
      <c r="L15" s="80"/>
      <c r="M15" s="80" t="s">
        <v>717</v>
      </c>
      <c r="N15" s="80"/>
      <c r="O15" s="80"/>
      <c r="P15" s="80"/>
      <c r="Q15" s="82"/>
      <c r="R15" s="82"/>
    </row>
    <row r="16" spans="1:18" x14ac:dyDescent="0.2">
      <c r="A16" s="77"/>
      <c r="B16" s="77"/>
      <c r="C16" s="77"/>
      <c r="D16" s="78"/>
      <c r="E16" s="78"/>
      <c r="F16" s="78"/>
      <c r="G16" s="78"/>
      <c r="H16" s="80"/>
      <c r="I16" s="80"/>
      <c r="J16" s="80"/>
      <c r="K16" s="80"/>
      <c r="L16" s="80"/>
      <c r="M16" s="80"/>
      <c r="N16" s="80"/>
      <c r="O16" s="80"/>
      <c r="P16" s="80"/>
      <c r="Q16" s="82"/>
      <c r="R16" s="82"/>
    </row>
    <row r="17" spans="4:18" x14ac:dyDescent="0.2">
      <c r="D17" s="84"/>
      <c r="E17" s="84"/>
      <c r="F17" s="84"/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</row>
    <row r="18" spans="4:18" x14ac:dyDescent="0.2">
      <c r="D18" s="84"/>
      <c r="E18" s="84"/>
      <c r="F18" s="84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2"/>
      <c r="R18" s="82"/>
    </row>
    <row r="19" spans="4:18" x14ac:dyDescent="0.2">
      <c r="D19" s="84"/>
      <c r="E19" s="84"/>
      <c r="F19" s="84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2"/>
      <c r="R19" s="82"/>
    </row>
    <row r="20" spans="4:18" x14ac:dyDescent="0.2">
      <c r="D20" s="84"/>
      <c r="E20" s="84"/>
      <c r="F20" s="84"/>
      <c r="G20" s="84"/>
      <c r="H20" s="85"/>
      <c r="I20" s="85"/>
      <c r="J20" s="85"/>
      <c r="K20" s="85"/>
      <c r="L20" s="85"/>
      <c r="M20" s="85"/>
      <c r="N20" s="85"/>
      <c r="O20" s="85"/>
      <c r="P20" s="85"/>
      <c r="Q20" s="82"/>
      <c r="R20" s="82"/>
    </row>
    <row r="21" spans="4:18" x14ac:dyDescent="0.2">
      <c r="D21" s="84"/>
      <c r="E21" s="84"/>
      <c r="F21" s="84"/>
      <c r="G21" s="84"/>
      <c r="H21" s="85"/>
      <c r="I21" s="85"/>
      <c r="J21" s="85"/>
      <c r="K21" s="85"/>
      <c r="L21" s="85"/>
      <c r="M21" s="85"/>
      <c r="N21" s="85"/>
      <c r="O21" s="85"/>
      <c r="P21" s="85"/>
      <c r="Q21" s="82"/>
      <c r="R21" s="82"/>
    </row>
    <row r="22" spans="4:18" x14ac:dyDescent="0.2">
      <c r="D22" s="84"/>
      <c r="E22" s="84"/>
      <c r="F22" s="84"/>
      <c r="G22" s="84"/>
      <c r="H22" s="85"/>
      <c r="I22" s="85"/>
      <c r="J22" s="85"/>
      <c r="K22" s="85"/>
      <c r="L22" s="85"/>
      <c r="M22" s="85"/>
      <c r="N22" s="85"/>
      <c r="O22" s="85"/>
      <c r="P22" s="85"/>
      <c r="Q22" s="82"/>
      <c r="R22" s="82"/>
    </row>
    <row r="23" spans="4:18" x14ac:dyDescent="0.2">
      <c r="D23" s="84"/>
      <c r="E23" s="84"/>
      <c r="F23" s="84"/>
      <c r="G23" s="84"/>
      <c r="H23" s="85"/>
      <c r="I23" s="85"/>
      <c r="J23" s="85"/>
      <c r="K23" s="85"/>
      <c r="L23" s="85"/>
      <c r="M23" s="85"/>
      <c r="N23" s="85"/>
      <c r="O23" s="85"/>
      <c r="P23" s="85"/>
      <c r="Q23" s="82"/>
      <c r="R23" s="82"/>
    </row>
    <row r="24" spans="4:18" x14ac:dyDescent="0.2">
      <c r="D24" s="84"/>
      <c r="E24" s="84"/>
      <c r="F24" s="84"/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2"/>
      <c r="R24" s="82"/>
    </row>
    <row r="25" spans="4:18" x14ac:dyDescent="0.2">
      <c r="Q25" s="77"/>
      <c r="R25" s="77"/>
    </row>
    <row r="26" spans="4:18" x14ac:dyDescent="0.2">
      <c r="Q26" s="77"/>
      <c r="R26" s="77"/>
    </row>
    <row r="27" spans="4:18" x14ac:dyDescent="0.2">
      <c r="Q27" s="77"/>
      <c r="R27" s="77"/>
    </row>
    <row r="28" spans="4:18" x14ac:dyDescent="0.2">
      <c r="Q28" s="77"/>
      <c r="R28" s="77"/>
    </row>
    <row r="29" spans="4:18" x14ac:dyDescent="0.2">
      <c r="Q29" s="77"/>
      <c r="R29" s="77"/>
    </row>
    <row r="30" spans="4:18" x14ac:dyDescent="0.2">
      <c r="Q30" s="77"/>
      <c r="R30" s="77"/>
    </row>
    <row r="31" spans="4:18" x14ac:dyDescent="0.2">
      <c r="Q31" s="77"/>
      <c r="R31" s="77"/>
    </row>
    <row r="32" spans="4:18" x14ac:dyDescent="0.2">
      <c r="Q32" s="77"/>
      <c r="R32" s="77"/>
    </row>
    <row r="33" spans="17:18" x14ac:dyDescent="0.2">
      <c r="Q33" s="77"/>
      <c r="R33" s="77"/>
    </row>
    <row r="34" spans="17:18" x14ac:dyDescent="0.2">
      <c r="Q34" s="77"/>
      <c r="R34" s="77"/>
    </row>
    <row r="35" spans="17:18" x14ac:dyDescent="0.2">
      <c r="Q35" s="77"/>
      <c r="R35" s="77"/>
    </row>
    <row r="36" spans="17:18" x14ac:dyDescent="0.2">
      <c r="Q36" s="77"/>
      <c r="R36" s="77"/>
    </row>
    <row r="37" spans="17:18" x14ac:dyDescent="0.2">
      <c r="Q37" s="77"/>
      <c r="R37" s="77"/>
    </row>
    <row r="38" spans="17:18" x14ac:dyDescent="0.2">
      <c r="Q38" s="77"/>
      <c r="R38" s="77"/>
    </row>
    <row r="39" spans="17:18" x14ac:dyDescent="0.2">
      <c r="Q39" s="77"/>
      <c r="R39" s="77"/>
    </row>
    <row r="40" spans="17:18" x14ac:dyDescent="0.2">
      <c r="Q40" s="77"/>
      <c r="R40" s="77"/>
    </row>
    <row r="41" spans="17:18" x14ac:dyDescent="0.2">
      <c r="Q41" s="77"/>
      <c r="R41" s="77"/>
    </row>
    <row r="42" spans="17:18" x14ac:dyDescent="0.2">
      <c r="Q42" s="77"/>
      <c r="R42" s="77"/>
    </row>
    <row r="43" spans="17:18" x14ac:dyDescent="0.2">
      <c r="Q43" s="77"/>
      <c r="R43" s="77"/>
    </row>
    <row r="44" spans="17:18" x14ac:dyDescent="0.2">
      <c r="Q44" s="77"/>
      <c r="R44" s="77"/>
    </row>
    <row r="45" spans="17:18" x14ac:dyDescent="0.2">
      <c r="Q45" s="77"/>
      <c r="R45" s="77"/>
    </row>
    <row r="46" spans="17:18" x14ac:dyDescent="0.2">
      <c r="Q46" s="77"/>
      <c r="R46" s="77"/>
    </row>
    <row r="47" spans="17:18" x14ac:dyDescent="0.2">
      <c r="Q47" s="77"/>
      <c r="R47" s="77"/>
    </row>
    <row r="48" spans="17:18" x14ac:dyDescent="0.2">
      <c r="Q48" s="77"/>
      <c r="R48" s="77"/>
    </row>
    <row r="49" spans="17:18" x14ac:dyDescent="0.2">
      <c r="Q49" s="77"/>
      <c r="R49" s="77"/>
    </row>
    <row r="50" spans="17:18" x14ac:dyDescent="0.2">
      <c r="Q50" s="77"/>
      <c r="R50" s="77"/>
    </row>
    <row r="51" spans="17:18" x14ac:dyDescent="0.2">
      <c r="Q51" s="77"/>
      <c r="R51" s="77"/>
    </row>
    <row r="52" spans="17:18" x14ac:dyDescent="0.2">
      <c r="Q52" s="77"/>
      <c r="R52" s="77"/>
    </row>
    <row r="53" spans="17:18" x14ac:dyDescent="0.2">
      <c r="Q53" s="77"/>
      <c r="R53" s="77"/>
    </row>
    <row r="54" spans="17:18" x14ac:dyDescent="0.2">
      <c r="Q54" s="77"/>
      <c r="R54" s="77"/>
    </row>
    <row r="55" spans="17:18" x14ac:dyDescent="0.2">
      <c r="Q55" s="77"/>
      <c r="R55" s="77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8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23.28515625" style="74" customWidth="1"/>
    <col min="2" max="2" width="16.85546875" style="74" customWidth="1"/>
    <col min="3" max="3" width="12.7109375" style="74" customWidth="1"/>
    <col min="4" max="4" width="12" style="75" customWidth="1"/>
    <col min="5" max="6" width="7.140625" style="75" customWidth="1"/>
    <col min="7" max="7" width="11.5703125" style="75" customWidth="1"/>
    <col min="8" max="8" width="12.140625" style="74" customWidth="1"/>
    <col min="9" max="10" width="7.140625" style="74" customWidth="1"/>
    <col min="11" max="11" width="12.7109375" style="74" customWidth="1"/>
    <col min="12" max="12" width="9.28515625" style="74" customWidth="1"/>
    <col min="13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917</v>
      </c>
    </row>
    <row r="6" spans="1:18" x14ac:dyDescent="0.2">
      <c r="A6" s="77"/>
      <c r="B6" s="77"/>
      <c r="C6" s="77"/>
      <c r="D6" s="79" t="s">
        <v>695</v>
      </c>
      <c r="E6" s="79"/>
      <c r="F6" s="79"/>
      <c r="G6" s="79"/>
      <c r="H6" s="79" t="s">
        <v>695</v>
      </c>
      <c r="I6" s="77"/>
      <c r="J6" s="77"/>
      <c r="K6" s="77"/>
      <c r="L6" s="79" t="s">
        <v>695</v>
      </c>
      <c r="M6" s="77"/>
      <c r="N6" s="77"/>
      <c r="O6" s="77"/>
      <c r="P6" s="79" t="s">
        <v>695</v>
      </c>
      <c r="Q6" s="77"/>
      <c r="R6" s="77"/>
    </row>
    <row r="7" spans="1:18" x14ac:dyDescent="0.2">
      <c r="A7" s="77"/>
      <c r="B7" s="77"/>
      <c r="C7" s="77"/>
      <c r="D7" s="78" t="s">
        <v>696</v>
      </c>
      <c r="E7" s="80"/>
      <c r="F7" s="80"/>
      <c r="G7" s="80"/>
      <c r="H7" s="78" t="s">
        <v>696</v>
      </c>
      <c r="I7" s="81"/>
      <c r="J7" s="81"/>
      <c r="K7" s="81"/>
      <c r="L7" s="78" t="s">
        <v>696</v>
      </c>
      <c r="M7" s="81"/>
      <c r="N7" s="81"/>
      <c r="O7" s="81"/>
      <c r="P7" s="78" t="s">
        <v>696</v>
      </c>
      <c r="Q7" s="81"/>
      <c r="R7" s="81"/>
    </row>
    <row r="8" spans="1:18" x14ac:dyDescent="0.2">
      <c r="A8" s="77" t="s">
        <v>697</v>
      </c>
      <c r="B8" s="77" t="s">
        <v>698</v>
      </c>
      <c r="C8" s="78" t="s">
        <v>699</v>
      </c>
      <c r="D8" s="79" t="s">
        <v>700</v>
      </c>
      <c r="E8" s="78" t="s">
        <v>701</v>
      </c>
      <c r="F8" s="78" t="s">
        <v>735</v>
      </c>
      <c r="G8" s="81" t="s">
        <v>703</v>
      </c>
      <c r="H8" s="77" t="s">
        <v>704</v>
      </c>
      <c r="I8" s="80" t="s">
        <v>705</v>
      </c>
      <c r="J8" s="80" t="s">
        <v>736</v>
      </c>
      <c r="K8" s="81" t="s">
        <v>707</v>
      </c>
      <c r="L8" s="77" t="s">
        <v>708</v>
      </c>
      <c r="M8" s="80" t="s">
        <v>709</v>
      </c>
      <c r="N8" s="80" t="s">
        <v>737</v>
      </c>
      <c r="O8" s="80" t="s">
        <v>711</v>
      </c>
      <c r="P8" s="88" t="s">
        <v>712</v>
      </c>
      <c r="Q8" s="82" t="s">
        <v>713</v>
      </c>
      <c r="R8" s="82" t="s">
        <v>738</v>
      </c>
    </row>
    <row r="9" spans="1:18" x14ac:dyDescent="0.2">
      <c r="A9" s="77"/>
      <c r="B9" s="77"/>
      <c r="C9" s="78"/>
      <c r="D9" s="79"/>
      <c r="E9" s="78"/>
      <c r="F9" s="78"/>
      <c r="G9" s="81"/>
      <c r="H9" s="77"/>
      <c r="I9" s="80"/>
      <c r="J9" s="80"/>
      <c r="K9" s="81"/>
      <c r="L9" s="77"/>
      <c r="M9" s="80"/>
      <c r="N9" s="80"/>
      <c r="O9" s="80"/>
      <c r="P9" s="88"/>
      <c r="Q9" s="82"/>
      <c r="R9" s="82"/>
    </row>
    <row r="10" spans="1:18" x14ac:dyDescent="0.2">
      <c r="A10" s="89" t="s">
        <v>918</v>
      </c>
      <c r="B10" s="89" t="s">
        <v>919</v>
      </c>
      <c r="C10" s="77"/>
      <c r="D10" s="90"/>
      <c r="E10" s="90"/>
      <c r="F10" s="91"/>
      <c r="G10" s="79"/>
      <c r="H10" s="77"/>
      <c r="I10" s="88"/>
      <c r="J10" s="88"/>
      <c r="K10" s="77"/>
      <c r="L10" s="88" t="s">
        <v>721</v>
      </c>
      <c r="M10" s="88"/>
      <c r="N10" s="88"/>
      <c r="O10" s="77"/>
      <c r="P10" s="88"/>
      <c r="Q10" s="88"/>
      <c r="R10" s="77" t="s">
        <v>720</v>
      </c>
    </row>
    <row r="11" spans="1:18" x14ac:dyDescent="0.2">
      <c r="A11" s="89" t="s">
        <v>920</v>
      </c>
      <c r="B11" s="89" t="s">
        <v>921</v>
      </c>
      <c r="C11" s="77"/>
      <c r="D11" s="90"/>
      <c r="E11" s="90"/>
      <c r="F11" s="91"/>
      <c r="G11" s="79"/>
      <c r="H11" s="77"/>
      <c r="I11" s="88"/>
      <c r="J11" s="88"/>
      <c r="K11" s="77"/>
      <c r="L11" s="88" t="s">
        <v>721</v>
      </c>
      <c r="M11" s="88"/>
      <c r="N11" s="88"/>
      <c r="O11" s="77"/>
      <c r="P11" s="88"/>
      <c r="Q11" s="88"/>
      <c r="R11" s="77"/>
    </row>
    <row r="12" spans="1:18" x14ac:dyDescent="0.2">
      <c r="A12" s="89" t="s">
        <v>922</v>
      </c>
      <c r="B12" s="89" t="s">
        <v>923</v>
      </c>
      <c r="C12" s="77"/>
      <c r="D12" s="90"/>
      <c r="E12" s="90"/>
      <c r="F12" s="91"/>
      <c r="G12" s="79"/>
      <c r="H12" s="77"/>
      <c r="I12" s="88"/>
      <c r="J12" s="88"/>
      <c r="K12" s="77"/>
      <c r="L12" s="88"/>
      <c r="M12" s="88"/>
      <c r="N12" s="88"/>
      <c r="O12" s="77"/>
      <c r="P12" s="88"/>
      <c r="Q12" s="88" t="s">
        <v>717</v>
      </c>
      <c r="R12" s="77"/>
    </row>
    <row r="13" spans="1:18" x14ac:dyDescent="0.2">
      <c r="A13" s="89" t="s">
        <v>924</v>
      </c>
      <c r="B13" s="89" t="s">
        <v>925</v>
      </c>
      <c r="C13" s="77"/>
      <c r="D13" s="90"/>
      <c r="E13" s="90"/>
      <c r="F13" s="91"/>
      <c r="G13" s="79"/>
      <c r="H13" s="77"/>
      <c r="I13" s="88"/>
      <c r="J13" s="88"/>
      <c r="K13" s="77"/>
      <c r="L13" s="88"/>
      <c r="M13" s="88" t="s">
        <v>717</v>
      </c>
      <c r="N13" s="88"/>
      <c r="O13" s="77"/>
      <c r="P13" s="88"/>
      <c r="Q13" s="88"/>
      <c r="R13" s="77"/>
    </row>
    <row r="14" spans="1:18" x14ac:dyDescent="0.2">
      <c r="A14" s="89" t="s">
        <v>926</v>
      </c>
      <c r="B14" s="89" t="s">
        <v>927</v>
      </c>
      <c r="C14" s="77"/>
      <c r="D14" s="90"/>
      <c r="E14" s="90" t="s">
        <v>717</v>
      </c>
      <c r="F14" s="91"/>
      <c r="G14" s="79"/>
      <c r="H14" s="77"/>
      <c r="I14" s="88" t="s">
        <v>717</v>
      </c>
      <c r="J14" s="88"/>
      <c r="K14" s="77"/>
      <c r="L14" s="88"/>
      <c r="M14" s="88" t="s">
        <v>717</v>
      </c>
      <c r="N14" s="88"/>
      <c r="O14" s="77"/>
      <c r="P14" s="88"/>
      <c r="Q14" s="88"/>
      <c r="R14" s="77"/>
    </row>
    <row r="15" spans="1:18" x14ac:dyDescent="0.2">
      <c r="A15" s="89" t="s">
        <v>928</v>
      </c>
      <c r="B15" s="89" t="s">
        <v>929</v>
      </c>
      <c r="C15" s="77"/>
      <c r="D15" s="90"/>
      <c r="E15" s="90"/>
      <c r="F15" s="91"/>
      <c r="G15" s="79"/>
      <c r="H15" s="77"/>
      <c r="I15" s="88"/>
      <c r="J15" s="88" t="s">
        <v>720</v>
      </c>
      <c r="K15" s="77"/>
      <c r="L15" s="88"/>
      <c r="M15" s="88"/>
      <c r="N15" s="88" t="s">
        <v>720</v>
      </c>
      <c r="O15" s="77"/>
      <c r="P15" s="88"/>
      <c r="Q15" s="88"/>
      <c r="R15" s="77"/>
    </row>
    <row r="16" spans="1:18" x14ac:dyDescent="0.2">
      <c r="A16" s="89" t="s">
        <v>930</v>
      </c>
      <c r="B16" s="89" t="s">
        <v>931</v>
      </c>
      <c r="C16" s="77"/>
      <c r="D16" s="90"/>
      <c r="E16" s="90" t="s">
        <v>717</v>
      </c>
      <c r="F16" s="91"/>
      <c r="G16" s="79"/>
      <c r="H16" s="77"/>
      <c r="I16" s="88"/>
      <c r="J16" s="88"/>
      <c r="K16" s="77"/>
      <c r="L16" s="88"/>
      <c r="M16" s="88"/>
      <c r="N16" s="88"/>
      <c r="O16" s="77"/>
      <c r="P16" s="88"/>
      <c r="Q16" s="88"/>
      <c r="R16" s="77"/>
    </row>
    <row r="17" spans="1:18" x14ac:dyDescent="0.2">
      <c r="A17" s="89" t="s">
        <v>932</v>
      </c>
      <c r="B17" s="89" t="s">
        <v>931</v>
      </c>
      <c r="C17" s="77"/>
      <c r="D17" s="90"/>
      <c r="E17" s="90"/>
      <c r="F17" s="91"/>
      <c r="G17" s="79"/>
      <c r="H17" s="77"/>
      <c r="I17" s="88"/>
      <c r="J17" s="88" t="s">
        <v>720</v>
      </c>
      <c r="K17" s="77"/>
      <c r="L17" s="88"/>
      <c r="M17" s="88"/>
      <c r="N17" s="88"/>
      <c r="O17" s="77"/>
      <c r="P17" s="88"/>
      <c r="Q17" s="88"/>
      <c r="R17" s="77"/>
    </row>
    <row r="18" spans="1:18" x14ac:dyDescent="0.2">
      <c r="A18" s="89" t="s">
        <v>933</v>
      </c>
      <c r="B18" s="89" t="s">
        <v>934</v>
      </c>
      <c r="C18" s="77"/>
      <c r="D18" s="90"/>
      <c r="E18" s="90"/>
      <c r="F18" s="91"/>
      <c r="G18" s="79"/>
      <c r="H18" s="77" t="s">
        <v>721</v>
      </c>
      <c r="I18" s="88"/>
      <c r="J18" s="88"/>
      <c r="K18" s="77"/>
      <c r="L18" s="88"/>
      <c r="M18" s="88"/>
      <c r="N18" s="88" t="s">
        <v>720</v>
      </c>
      <c r="O18" s="77"/>
      <c r="P18" s="88"/>
      <c r="Q18" s="88"/>
      <c r="R18" s="77"/>
    </row>
  </sheetData>
  <phoneticPr fontId="12" type="noConversion"/>
  <pageMargins left="0.08" right="0.08" top="0.5" bottom="0.8" header="0.5" footer="0.5"/>
  <pageSetup scale="72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0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935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936</v>
      </c>
      <c r="B9" s="77" t="s">
        <v>723</v>
      </c>
      <c r="C9" s="77"/>
      <c r="D9" s="78"/>
      <c r="E9" s="78" t="s">
        <v>717</v>
      </c>
      <c r="F9" s="78"/>
      <c r="G9" s="78"/>
      <c r="H9" s="80"/>
      <c r="I9" s="80"/>
      <c r="J9" s="80"/>
      <c r="K9" s="80"/>
      <c r="L9" s="80"/>
      <c r="M9" s="80" t="s">
        <v>717</v>
      </c>
      <c r="N9" s="80"/>
      <c r="O9" s="80"/>
      <c r="P9" s="80"/>
      <c r="Q9" s="82"/>
      <c r="R9" s="82"/>
    </row>
    <row r="10" spans="1:18" x14ac:dyDescent="0.2">
      <c r="A10" s="77" t="s">
        <v>937</v>
      </c>
      <c r="B10" s="77" t="s">
        <v>725</v>
      </c>
      <c r="C10" s="7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 t="s">
        <v>717</v>
      </c>
      <c r="R10" s="82"/>
    </row>
    <row r="11" spans="1:18" x14ac:dyDescent="0.2">
      <c r="A11" s="77" t="s">
        <v>938</v>
      </c>
      <c r="B11" s="77" t="s">
        <v>939</v>
      </c>
      <c r="C11" s="77"/>
      <c r="D11" s="78"/>
      <c r="E11" s="78" t="s">
        <v>717</v>
      </c>
      <c r="F11" s="78"/>
      <c r="G11" s="78"/>
      <c r="H11" s="80"/>
      <c r="I11" s="80"/>
      <c r="J11" s="80"/>
      <c r="K11" s="80"/>
      <c r="L11" s="80"/>
      <c r="M11" s="80"/>
      <c r="N11" s="80"/>
      <c r="O11" s="80"/>
      <c r="P11" s="80"/>
      <c r="Q11" s="82"/>
      <c r="R11" s="82"/>
    </row>
    <row r="12" spans="1:18" x14ac:dyDescent="0.2">
      <c r="A12" s="77" t="s">
        <v>940</v>
      </c>
      <c r="B12" s="77" t="s">
        <v>941</v>
      </c>
      <c r="C12" s="77"/>
      <c r="D12" s="78"/>
      <c r="E12" s="78"/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80" t="s">
        <v>721</v>
      </c>
      <c r="Q12" s="82"/>
      <c r="R12" s="82"/>
    </row>
    <row r="13" spans="1:18" x14ac:dyDescent="0.2">
      <c r="A13" s="77" t="s">
        <v>942</v>
      </c>
      <c r="B13" s="77" t="s">
        <v>943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 t="s">
        <v>717</v>
      </c>
      <c r="N13" s="80"/>
      <c r="O13" s="80"/>
      <c r="P13" s="80"/>
      <c r="Q13" s="82"/>
      <c r="R13" s="82"/>
    </row>
    <row r="14" spans="1:18" x14ac:dyDescent="0.2">
      <c r="A14" s="77" t="s">
        <v>944</v>
      </c>
      <c r="B14" s="77" t="s">
        <v>945</v>
      </c>
      <c r="C14" s="77"/>
      <c r="D14" s="78"/>
      <c r="E14" s="78"/>
      <c r="F14" s="78" t="s">
        <v>720</v>
      </c>
      <c r="G14" s="78"/>
      <c r="H14" s="80"/>
      <c r="I14" s="80"/>
      <c r="J14" s="80"/>
      <c r="K14" s="80"/>
      <c r="L14" s="80" t="s">
        <v>721</v>
      </c>
      <c r="M14" s="80"/>
      <c r="N14" s="80"/>
      <c r="O14" s="80"/>
      <c r="P14" s="80"/>
      <c r="Q14" s="82"/>
      <c r="R14" s="82"/>
    </row>
    <row r="15" spans="1:18" x14ac:dyDescent="0.2">
      <c r="A15" s="77" t="s">
        <v>946</v>
      </c>
      <c r="B15" s="77" t="s">
        <v>947</v>
      </c>
      <c r="C15" s="77"/>
      <c r="D15" s="78"/>
      <c r="E15" s="78"/>
      <c r="F15" s="78"/>
      <c r="G15" s="78"/>
      <c r="H15" s="80" t="s">
        <v>721</v>
      </c>
      <c r="I15" s="80"/>
      <c r="J15" s="80"/>
      <c r="K15" s="80"/>
      <c r="L15" s="80"/>
      <c r="M15" s="80"/>
      <c r="N15" s="80"/>
      <c r="O15" s="80"/>
      <c r="P15" s="80"/>
      <c r="Q15" s="82"/>
      <c r="R15" s="82"/>
    </row>
    <row r="16" spans="1:18" x14ac:dyDescent="0.2">
      <c r="A16" s="77" t="s">
        <v>948</v>
      </c>
      <c r="B16" s="77" t="s">
        <v>949</v>
      </c>
      <c r="C16" s="77"/>
      <c r="D16" s="78"/>
      <c r="E16" s="78"/>
      <c r="F16" s="78"/>
      <c r="G16" s="78"/>
      <c r="H16" s="80"/>
      <c r="I16" s="80"/>
      <c r="J16" s="80"/>
      <c r="K16" s="80"/>
      <c r="L16" s="80"/>
      <c r="M16" s="80" t="s">
        <v>717</v>
      </c>
      <c r="N16" s="80"/>
      <c r="O16" s="80"/>
      <c r="P16" s="80"/>
      <c r="Q16" s="82"/>
      <c r="R16" s="82"/>
    </row>
    <row r="17" spans="1:18" x14ac:dyDescent="0.2">
      <c r="A17" s="77" t="s">
        <v>950</v>
      </c>
      <c r="B17" s="77" t="s">
        <v>951</v>
      </c>
      <c r="C17" s="77"/>
      <c r="D17" s="78" t="s">
        <v>952</v>
      </c>
      <c r="E17" s="78"/>
      <c r="F17" s="78"/>
      <c r="G17" s="78"/>
      <c r="H17" s="80"/>
      <c r="I17" s="80" t="s">
        <v>953</v>
      </c>
      <c r="J17" s="80"/>
      <c r="K17" s="80"/>
      <c r="L17" s="80" t="s">
        <v>721</v>
      </c>
      <c r="M17" s="80"/>
      <c r="N17" s="80"/>
      <c r="O17" s="80"/>
      <c r="P17" s="80"/>
      <c r="Q17" s="82" t="s">
        <v>717</v>
      </c>
      <c r="R17" s="82"/>
    </row>
    <row r="18" spans="1:18" x14ac:dyDescent="0.2">
      <c r="A18" s="77" t="s">
        <v>954</v>
      </c>
      <c r="B18" s="77" t="s">
        <v>955</v>
      </c>
      <c r="C18" s="77"/>
      <c r="D18" s="78"/>
      <c r="E18" s="78"/>
      <c r="F18" s="78"/>
      <c r="G18" s="78"/>
      <c r="H18" s="80"/>
      <c r="I18" s="80"/>
      <c r="J18" s="80"/>
      <c r="K18" s="80"/>
      <c r="L18" s="80"/>
      <c r="M18" s="80"/>
      <c r="N18" s="80"/>
      <c r="O18" s="80"/>
      <c r="P18" s="80"/>
      <c r="Q18" s="82"/>
      <c r="R18" s="82"/>
    </row>
    <row r="19" spans="1:18" x14ac:dyDescent="0.2">
      <c r="A19" s="77" t="s">
        <v>956</v>
      </c>
      <c r="B19" s="77" t="s">
        <v>957</v>
      </c>
      <c r="C19" s="77"/>
      <c r="D19" s="78"/>
      <c r="E19" s="78"/>
      <c r="F19" s="78"/>
      <c r="G19" s="78"/>
      <c r="H19" s="80"/>
      <c r="I19" s="80" t="s">
        <v>958</v>
      </c>
      <c r="J19" s="80"/>
      <c r="K19" s="80"/>
      <c r="L19" s="80"/>
      <c r="M19" s="80"/>
      <c r="N19" s="80"/>
      <c r="O19" s="80"/>
      <c r="P19" s="80"/>
      <c r="Q19" s="82"/>
      <c r="R19" s="82"/>
    </row>
    <row r="20" spans="1:18" x14ac:dyDescent="0.2">
      <c r="A20" s="77" t="s">
        <v>959</v>
      </c>
      <c r="B20" s="77" t="s">
        <v>960</v>
      </c>
      <c r="C20" s="77"/>
      <c r="D20" s="78"/>
      <c r="E20" s="78" t="s">
        <v>961</v>
      </c>
      <c r="F20" s="78"/>
      <c r="G20" s="78"/>
      <c r="H20" s="80"/>
      <c r="I20" s="80" t="s">
        <v>962</v>
      </c>
      <c r="J20" s="80" t="s">
        <v>963</v>
      </c>
      <c r="K20" s="80"/>
      <c r="L20" s="80"/>
      <c r="M20" s="80"/>
      <c r="N20" s="80"/>
      <c r="O20" s="80"/>
      <c r="P20" s="80"/>
      <c r="Q20" s="82"/>
      <c r="R20" s="82"/>
    </row>
    <row r="21" spans="1:18" x14ac:dyDescent="0.2">
      <c r="A21" s="77" t="s">
        <v>964</v>
      </c>
      <c r="B21" s="77" t="s">
        <v>965</v>
      </c>
      <c r="C21" s="77"/>
      <c r="D21" s="78"/>
      <c r="E21" s="78"/>
      <c r="F21" s="78" t="s">
        <v>953</v>
      </c>
      <c r="G21" s="78"/>
      <c r="H21" s="80"/>
      <c r="I21" s="80"/>
      <c r="J21" s="80"/>
      <c r="K21" s="80"/>
      <c r="L21" s="80" t="s">
        <v>721</v>
      </c>
      <c r="M21" s="80"/>
      <c r="N21" s="80"/>
      <c r="O21" s="80"/>
      <c r="P21" s="80" t="s">
        <v>721</v>
      </c>
      <c r="Q21" s="82"/>
      <c r="R21" s="82"/>
    </row>
    <row r="22" spans="1:18" x14ac:dyDescent="0.2">
      <c r="A22" s="77" t="s">
        <v>966</v>
      </c>
      <c r="B22" s="77" t="s">
        <v>967</v>
      </c>
      <c r="C22" s="77"/>
      <c r="D22" s="78"/>
      <c r="E22" s="78"/>
      <c r="F22" s="78"/>
      <c r="G22" s="78"/>
      <c r="H22" s="80"/>
      <c r="I22" s="80"/>
      <c r="J22" s="80"/>
      <c r="K22" s="80"/>
      <c r="L22" s="80"/>
      <c r="M22" s="80"/>
      <c r="N22" s="80"/>
      <c r="O22" s="80"/>
      <c r="P22" s="80" t="s">
        <v>721</v>
      </c>
      <c r="Q22" s="82"/>
      <c r="R22" s="82"/>
    </row>
    <row r="23" spans="1:18" x14ac:dyDescent="0.2">
      <c r="A23" s="77" t="s">
        <v>968</v>
      </c>
      <c r="B23" s="77" t="s">
        <v>967</v>
      </c>
      <c r="C23" s="77"/>
      <c r="D23" s="78"/>
      <c r="E23" s="78"/>
      <c r="F23" s="78"/>
      <c r="G23" s="78"/>
      <c r="H23" s="80"/>
      <c r="I23" s="80"/>
      <c r="J23" s="80" t="s">
        <v>720</v>
      </c>
      <c r="K23" s="80"/>
      <c r="L23" s="80"/>
      <c r="M23" s="80"/>
      <c r="N23" s="80"/>
      <c r="O23" s="80"/>
      <c r="P23" s="80" t="s">
        <v>721</v>
      </c>
      <c r="Q23" s="82"/>
      <c r="R23" s="82"/>
    </row>
    <row r="24" spans="1:18" x14ac:dyDescent="0.2">
      <c r="A24" s="77" t="s">
        <v>969</v>
      </c>
      <c r="B24" s="77" t="s">
        <v>970</v>
      </c>
      <c r="C24" s="77"/>
      <c r="D24" s="78"/>
      <c r="E24" s="78"/>
      <c r="F24" s="78" t="s">
        <v>720</v>
      </c>
      <c r="G24" s="78"/>
      <c r="H24" s="80"/>
      <c r="I24" s="80"/>
      <c r="J24" s="80" t="s">
        <v>720</v>
      </c>
      <c r="K24" s="80"/>
      <c r="L24" s="80"/>
      <c r="M24" s="80"/>
      <c r="N24" s="80"/>
      <c r="O24" s="80"/>
      <c r="P24" s="80" t="s">
        <v>721</v>
      </c>
      <c r="Q24" s="82"/>
      <c r="R24" s="82"/>
    </row>
    <row r="25" spans="1:18" x14ac:dyDescent="0.2">
      <c r="A25" s="77" t="s">
        <v>971</v>
      </c>
      <c r="B25" s="77" t="s">
        <v>972</v>
      </c>
      <c r="C25" s="77"/>
      <c r="D25" s="78"/>
      <c r="E25" s="78"/>
      <c r="F25" s="78"/>
      <c r="G25" s="78"/>
      <c r="H25" s="80"/>
      <c r="I25" s="80" t="s">
        <v>717</v>
      </c>
      <c r="J25" s="80"/>
      <c r="K25" s="80"/>
      <c r="L25" s="80"/>
      <c r="M25" s="80"/>
      <c r="N25" s="80"/>
      <c r="O25" s="80"/>
      <c r="P25" s="80"/>
      <c r="Q25" s="82"/>
      <c r="R25" s="82"/>
    </row>
    <row r="26" spans="1:18" x14ac:dyDescent="0.2">
      <c r="A26" s="77" t="s">
        <v>973</v>
      </c>
      <c r="B26" s="77" t="s">
        <v>974</v>
      </c>
      <c r="C26" s="77"/>
      <c r="D26" s="78" t="s">
        <v>721</v>
      </c>
      <c r="E26" s="78"/>
      <c r="F26" s="78"/>
      <c r="G26" s="78"/>
      <c r="H26" s="80" t="s">
        <v>721</v>
      </c>
      <c r="I26" s="80"/>
      <c r="J26" s="80"/>
      <c r="K26" s="80"/>
      <c r="L26" s="80"/>
      <c r="M26" s="80"/>
      <c r="N26" s="80"/>
      <c r="O26" s="80"/>
      <c r="P26" s="80"/>
      <c r="Q26" s="82"/>
      <c r="R26" s="82"/>
    </row>
    <row r="27" spans="1:18" x14ac:dyDescent="0.2">
      <c r="A27" s="77" t="s">
        <v>975</v>
      </c>
      <c r="B27" s="77" t="s">
        <v>976</v>
      </c>
      <c r="C27" s="77"/>
      <c r="D27" s="78"/>
      <c r="E27" s="78"/>
      <c r="F27" s="78" t="s">
        <v>720</v>
      </c>
      <c r="G27" s="78"/>
      <c r="H27" s="80"/>
      <c r="I27" s="80"/>
      <c r="J27" s="80"/>
      <c r="K27" s="80"/>
      <c r="L27" s="80"/>
      <c r="M27" s="80"/>
      <c r="N27" s="80"/>
      <c r="O27" s="80"/>
      <c r="P27" s="80"/>
      <c r="Q27" s="82"/>
      <c r="R27" s="82"/>
    </row>
    <row r="28" spans="1:18" x14ac:dyDescent="0.2">
      <c r="A28" s="77" t="s">
        <v>977</v>
      </c>
      <c r="B28" s="77" t="s">
        <v>978</v>
      </c>
      <c r="C28" s="77"/>
      <c r="D28" s="78" t="s">
        <v>721</v>
      </c>
      <c r="E28" s="78"/>
      <c r="F28" s="78"/>
      <c r="G28" s="78"/>
      <c r="H28" s="80" t="s">
        <v>721</v>
      </c>
      <c r="I28" s="80"/>
      <c r="J28" s="80"/>
      <c r="K28" s="80"/>
      <c r="L28" s="80"/>
      <c r="M28" s="80"/>
      <c r="N28" s="80"/>
      <c r="O28" s="80"/>
      <c r="P28" s="80"/>
      <c r="Q28" s="82"/>
      <c r="R28" s="82"/>
    </row>
    <row r="29" spans="1:18" x14ac:dyDescent="0.2">
      <c r="A29" s="77" t="s">
        <v>979</v>
      </c>
      <c r="B29" s="77" t="s">
        <v>980</v>
      </c>
      <c r="C29" s="77"/>
      <c r="D29" s="78"/>
      <c r="E29" s="78" t="s">
        <v>717</v>
      </c>
      <c r="F29" s="78"/>
      <c r="G29" s="78"/>
      <c r="H29" s="80"/>
      <c r="I29" s="80"/>
      <c r="J29" s="80"/>
      <c r="K29" s="80"/>
      <c r="L29" s="80"/>
      <c r="M29" s="80"/>
      <c r="N29" s="80"/>
      <c r="O29" s="80"/>
      <c r="P29" s="80"/>
      <c r="Q29" s="82"/>
      <c r="R29" s="82"/>
    </row>
    <row r="30" spans="1:18" x14ac:dyDescent="0.2">
      <c r="A30" s="77" t="s">
        <v>981</v>
      </c>
      <c r="B30" s="77" t="s">
        <v>982</v>
      </c>
      <c r="C30" s="77"/>
      <c r="D30" s="78"/>
      <c r="E30" s="78"/>
      <c r="F30" s="78" t="s">
        <v>720</v>
      </c>
      <c r="G30" s="78"/>
      <c r="H30" s="80"/>
      <c r="I30" s="80" t="s">
        <v>717</v>
      </c>
      <c r="J30" s="80" t="s">
        <v>720</v>
      </c>
      <c r="K30" s="80"/>
      <c r="L30" s="80"/>
      <c r="M30" s="80"/>
      <c r="N30" s="80"/>
      <c r="O30" s="80"/>
      <c r="P30" s="80" t="s">
        <v>721</v>
      </c>
      <c r="Q30" s="82"/>
      <c r="R30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3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983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984</v>
      </c>
      <c r="B9" s="77" t="s">
        <v>985</v>
      </c>
      <c r="C9" s="77"/>
      <c r="D9" s="78" t="s">
        <v>721</v>
      </c>
      <c r="E9" s="78"/>
      <c r="F9" s="78"/>
      <c r="G9" s="78"/>
      <c r="H9" s="80"/>
      <c r="I9" s="80"/>
      <c r="J9" s="80"/>
      <c r="K9" s="80"/>
      <c r="L9" s="80"/>
      <c r="M9" s="80"/>
      <c r="N9" s="80"/>
      <c r="O9" s="80"/>
      <c r="P9" s="80" t="s">
        <v>721</v>
      </c>
      <c r="Q9" s="82" t="s">
        <v>717</v>
      </c>
      <c r="R9" s="82"/>
    </row>
    <row r="10" spans="1:18" x14ac:dyDescent="0.2">
      <c r="A10" s="77" t="s">
        <v>986</v>
      </c>
      <c r="B10" s="77" t="s">
        <v>987</v>
      </c>
      <c r="C10" s="77"/>
      <c r="D10" s="78"/>
      <c r="E10" s="78"/>
      <c r="F10" s="78"/>
      <c r="G10" s="78"/>
      <c r="H10" s="80"/>
      <c r="I10" s="80"/>
      <c r="J10" s="80" t="s">
        <v>720</v>
      </c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A11" s="77" t="s">
        <v>988</v>
      </c>
      <c r="B11" s="77" t="s">
        <v>989</v>
      </c>
      <c r="C11" s="77"/>
      <c r="D11" s="78"/>
      <c r="E11" s="78"/>
      <c r="F11" s="78" t="s">
        <v>720</v>
      </c>
      <c r="G11" s="78"/>
      <c r="H11" s="80"/>
      <c r="I11" s="80" t="s">
        <v>717</v>
      </c>
      <c r="J11" s="80"/>
      <c r="K11" s="80"/>
      <c r="L11" s="80"/>
      <c r="M11" s="80"/>
      <c r="N11" s="80" t="s">
        <v>720</v>
      </c>
      <c r="O11" s="80"/>
      <c r="P11" s="80"/>
      <c r="Q11" s="82"/>
      <c r="R11" s="82"/>
    </row>
    <row r="12" spans="1:18" x14ac:dyDescent="0.2">
      <c r="A12" s="77" t="s">
        <v>990</v>
      </c>
      <c r="B12" s="77" t="s">
        <v>991</v>
      </c>
      <c r="C12" s="77"/>
      <c r="D12" s="78"/>
      <c r="E12" s="78" t="s">
        <v>717</v>
      </c>
      <c r="F12" s="78"/>
      <c r="G12" s="78"/>
      <c r="H12" s="80" t="s">
        <v>721</v>
      </c>
      <c r="I12" s="80"/>
      <c r="J12" s="80"/>
      <c r="K12" s="80"/>
      <c r="L12" s="80" t="s">
        <v>721</v>
      </c>
      <c r="M12" s="80"/>
      <c r="N12" s="80"/>
      <c r="O12" s="80"/>
      <c r="P12" s="80" t="s">
        <v>721</v>
      </c>
      <c r="Q12" s="82"/>
      <c r="R12" s="82"/>
    </row>
    <row r="13" spans="1:18" x14ac:dyDescent="0.2">
      <c r="A13" s="77" t="s">
        <v>992</v>
      </c>
      <c r="B13" s="77" t="s">
        <v>993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 t="s">
        <v>717</v>
      </c>
      <c r="N13" s="80"/>
      <c r="O13" s="80"/>
      <c r="P13" s="80"/>
      <c r="Q13" s="82" t="s">
        <v>717</v>
      </c>
      <c r="R13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4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994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995</v>
      </c>
      <c r="B9" s="77" t="s">
        <v>996</v>
      </c>
      <c r="C9" s="77"/>
      <c r="D9" s="78" t="s">
        <v>721</v>
      </c>
      <c r="E9" s="78" t="s">
        <v>717</v>
      </c>
      <c r="F9" s="78" t="s">
        <v>720</v>
      </c>
      <c r="G9" s="78"/>
      <c r="H9" s="80" t="s">
        <v>721</v>
      </c>
      <c r="I9" s="80" t="s">
        <v>717</v>
      </c>
      <c r="J9" s="80" t="s">
        <v>720</v>
      </c>
      <c r="K9" s="80"/>
      <c r="L9" s="80"/>
      <c r="M9" s="80" t="s">
        <v>717</v>
      </c>
      <c r="N9" s="80" t="s">
        <v>720</v>
      </c>
      <c r="O9" s="80"/>
      <c r="P9" s="80" t="s">
        <v>721</v>
      </c>
      <c r="Q9" s="82" t="s">
        <v>717</v>
      </c>
      <c r="R9" s="82"/>
    </row>
    <row r="10" spans="1:18" x14ac:dyDescent="0.2">
      <c r="A10" s="77" t="s">
        <v>997</v>
      </c>
      <c r="B10" s="77" t="s">
        <v>998</v>
      </c>
      <c r="C10" s="77"/>
      <c r="D10" s="78"/>
      <c r="E10" s="78" t="s">
        <v>717</v>
      </c>
      <c r="F10" s="78" t="s">
        <v>720</v>
      </c>
      <c r="G10" s="78"/>
      <c r="H10" s="80" t="s">
        <v>721</v>
      </c>
      <c r="I10" s="80" t="s">
        <v>717</v>
      </c>
      <c r="J10" s="80" t="s">
        <v>720</v>
      </c>
      <c r="K10" s="80"/>
      <c r="L10" s="80" t="s">
        <v>721</v>
      </c>
      <c r="M10" s="80"/>
      <c r="N10" s="80" t="s">
        <v>720</v>
      </c>
      <c r="O10" s="80"/>
      <c r="P10" s="80" t="s">
        <v>721</v>
      </c>
      <c r="Q10" s="82" t="s">
        <v>717</v>
      </c>
      <c r="R10" s="82" t="s">
        <v>720</v>
      </c>
    </row>
    <row r="11" spans="1:18" x14ac:dyDescent="0.2">
      <c r="A11" s="77" t="s">
        <v>999</v>
      </c>
      <c r="B11" s="77" t="s">
        <v>1000</v>
      </c>
      <c r="C11" s="77"/>
      <c r="D11" s="78" t="s">
        <v>721</v>
      </c>
      <c r="E11" s="78" t="s">
        <v>717</v>
      </c>
      <c r="F11" s="78" t="s">
        <v>720</v>
      </c>
      <c r="G11" s="78"/>
      <c r="H11" s="80" t="s">
        <v>721</v>
      </c>
      <c r="I11" s="80" t="s">
        <v>717</v>
      </c>
      <c r="J11" s="80" t="s">
        <v>720</v>
      </c>
      <c r="K11" s="80"/>
      <c r="L11" s="80" t="s">
        <v>721</v>
      </c>
      <c r="M11" s="80" t="s">
        <v>717</v>
      </c>
      <c r="N11" s="80" t="s">
        <v>720</v>
      </c>
      <c r="O11" s="80"/>
      <c r="P11" s="80" t="s">
        <v>721</v>
      </c>
      <c r="Q11" s="82"/>
      <c r="R11" s="82" t="s">
        <v>720</v>
      </c>
    </row>
    <row r="12" spans="1:18" x14ac:dyDescent="0.2">
      <c r="A12" s="77" t="s">
        <v>1001</v>
      </c>
      <c r="B12" s="77" t="s">
        <v>1002</v>
      </c>
      <c r="C12" s="77"/>
      <c r="D12" s="78"/>
      <c r="E12" s="78"/>
      <c r="F12" s="78"/>
      <c r="G12" s="78"/>
      <c r="H12" s="80"/>
      <c r="I12" s="80"/>
      <c r="J12" s="80"/>
      <c r="K12" s="80"/>
      <c r="L12" s="80" t="s">
        <v>721</v>
      </c>
      <c r="M12" s="80"/>
      <c r="N12" s="80"/>
      <c r="O12" s="80"/>
      <c r="P12" s="80"/>
      <c r="Q12" s="82"/>
      <c r="R12" s="82"/>
    </row>
    <row r="13" spans="1:18" x14ac:dyDescent="0.2">
      <c r="A13" s="77" t="s">
        <v>1003</v>
      </c>
      <c r="B13" s="77" t="s">
        <v>1004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 t="s">
        <v>717</v>
      </c>
      <c r="R13" s="82"/>
    </row>
    <row r="14" spans="1:18" x14ac:dyDescent="0.2">
      <c r="A14" s="77" t="s">
        <v>1005</v>
      </c>
      <c r="B14" s="77" t="s">
        <v>1006</v>
      </c>
      <c r="C14" s="77"/>
      <c r="D14" s="78" t="s">
        <v>721</v>
      </c>
      <c r="E14" s="78"/>
      <c r="F14" s="78" t="s">
        <v>720</v>
      </c>
      <c r="G14" s="78"/>
      <c r="H14" s="80" t="s">
        <v>721</v>
      </c>
      <c r="I14" s="80"/>
      <c r="J14" s="80" t="s">
        <v>720</v>
      </c>
      <c r="K14" s="80"/>
      <c r="L14" s="80"/>
      <c r="M14" s="80" t="s">
        <v>717</v>
      </c>
      <c r="N14" s="80" t="s">
        <v>720</v>
      </c>
      <c r="O14" s="80"/>
      <c r="P14" s="80"/>
      <c r="Q14" s="82" t="s">
        <v>717</v>
      </c>
      <c r="R14" s="82" t="s">
        <v>720</v>
      </c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60" zoomScaleNormal="100" workbookViewId="0"/>
  </sheetViews>
  <sheetFormatPr defaultRowHeight="15.75" x14ac:dyDescent="0.25"/>
  <cols>
    <col min="1" max="1" width="41.5703125" style="7" customWidth="1"/>
    <col min="2" max="2" width="18.7109375" style="7" customWidth="1"/>
    <col min="3" max="3" width="17.42578125" style="7" customWidth="1"/>
    <col min="4" max="4" width="14.5703125" style="7" customWidth="1"/>
    <col min="5" max="5" width="16.85546875" style="7" customWidth="1"/>
    <col min="6" max="6" width="22.140625" style="7" customWidth="1"/>
    <col min="7" max="7" width="12.7109375" style="7" customWidth="1"/>
    <col min="8" max="8" width="3.7109375" style="7" customWidth="1"/>
    <col min="9" max="9" width="29.28515625" style="7" customWidth="1"/>
    <col min="10" max="10" width="13.5703125" style="7" customWidth="1"/>
    <col min="11" max="16384" width="9.140625" style="7"/>
  </cols>
  <sheetData>
    <row r="1" spans="1:10" x14ac:dyDescent="0.25">
      <c r="A1" s="6" t="s">
        <v>550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 t="s">
        <v>551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5" spans="1:10" x14ac:dyDescent="0.25">
      <c r="A5" s="6" t="s">
        <v>534</v>
      </c>
      <c r="B5" s="8" t="s">
        <v>535</v>
      </c>
      <c r="C5"/>
      <c r="D5" s="6" t="s">
        <v>552</v>
      </c>
      <c r="E5" s="6"/>
      <c r="F5" s="31">
        <v>634000</v>
      </c>
      <c r="G5" s="6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 t="s">
        <v>536</v>
      </c>
      <c r="B7" s="8" t="s">
        <v>549</v>
      </c>
      <c r="C7" s="8"/>
      <c r="D7"/>
      <c r="E7"/>
      <c r="F7" s="6"/>
      <c r="G7" s="6"/>
    </row>
    <row r="8" spans="1:10" ht="16.5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27"/>
      <c r="B9" s="28" t="s">
        <v>537</v>
      </c>
      <c r="C9" s="29"/>
      <c r="D9" s="28" t="s">
        <v>538</v>
      </c>
      <c r="E9" s="28" t="s">
        <v>538</v>
      </c>
      <c r="F9" s="28" t="s">
        <v>538</v>
      </c>
      <c r="G9"/>
      <c r="H9"/>
      <c r="I9"/>
      <c r="J9" s="6"/>
    </row>
    <row r="10" spans="1:10" x14ac:dyDescent="0.25">
      <c r="A10" s="30" t="s">
        <v>568</v>
      </c>
      <c r="B10" s="30" t="s">
        <v>539</v>
      </c>
      <c r="C10" s="30" t="s">
        <v>540</v>
      </c>
      <c r="D10" s="30" t="s">
        <v>541</v>
      </c>
      <c r="E10" s="30" t="s">
        <v>542</v>
      </c>
      <c r="F10" s="30" t="s">
        <v>543</v>
      </c>
      <c r="G10"/>
      <c r="H10"/>
      <c r="I10"/>
      <c r="J10" s="6"/>
    </row>
    <row r="11" spans="1:10" x14ac:dyDescent="0.25">
      <c r="A11" s="30" t="s">
        <v>571</v>
      </c>
      <c r="B11" s="30" t="s">
        <v>544</v>
      </c>
      <c r="C11" s="30" t="s">
        <v>545</v>
      </c>
      <c r="D11" s="30" t="s">
        <v>546</v>
      </c>
      <c r="E11" s="30" t="s">
        <v>547</v>
      </c>
      <c r="F11" s="30" t="s">
        <v>548</v>
      </c>
      <c r="G11"/>
      <c r="H11"/>
      <c r="I11"/>
      <c r="J11" s="6"/>
    </row>
    <row r="12" spans="1:10" ht="36.75" x14ac:dyDescent="0.25">
      <c r="A12" s="61" t="s">
        <v>586</v>
      </c>
      <c r="B12" s="43">
        <v>92250</v>
      </c>
      <c r="C12" s="45">
        <v>36708</v>
      </c>
      <c r="D12" s="47">
        <v>36342</v>
      </c>
      <c r="E12" s="45">
        <v>36395</v>
      </c>
      <c r="F12" s="56" t="s">
        <v>620</v>
      </c>
      <c r="G12"/>
      <c r="H12"/>
      <c r="I12"/>
      <c r="J12" s="6"/>
    </row>
    <row r="13" spans="1:10" ht="24.75" x14ac:dyDescent="0.25">
      <c r="A13" s="61" t="s">
        <v>588</v>
      </c>
      <c r="B13" s="43">
        <v>110110</v>
      </c>
      <c r="C13" s="45">
        <v>36708</v>
      </c>
      <c r="D13" s="46">
        <v>36708</v>
      </c>
      <c r="E13" s="45">
        <v>36953</v>
      </c>
      <c r="F13" s="60">
        <v>37884</v>
      </c>
      <c r="G13" s="40"/>
      <c r="H13"/>
      <c r="I13"/>
      <c r="J13" s="6"/>
    </row>
    <row r="14" spans="1:10" ht="84.75" x14ac:dyDescent="0.25">
      <c r="A14" s="61" t="s">
        <v>587</v>
      </c>
      <c r="B14" s="43">
        <v>59040</v>
      </c>
      <c r="C14" s="45">
        <v>36708</v>
      </c>
      <c r="D14" s="47">
        <v>36708</v>
      </c>
      <c r="E14" s="45">
        <v>36766</v>
      </c>
      <c r="F14" s="44" t="s">
        <v>620</v>
      </c>
      <c r="G14"/>
      <c r="H14"/>
      <c r="I14"/>
      <c r="J14" s="6"/>
    </row>
    <row r="15" spans="1:10" ht="37.5" thickBot="1" x14ac:dyDescent="0.3">
      <c r="A15" s="61" t="s">
        <v>589</v>
      </c>
      <c r="B15" s="42">
        <v>8218</v>
      </c>
      <c r="C15" s="45">
        <v>36708</v>
      </c>
      <c r="D15" s="47">
        <v>36342</v>
      </c>
      <c r="E15" s="45">
        <v>36395</v>
      </c>
      <c r="F15" s="59">
        <v>37012</v>
      </c>
      <c r="G15" s="9"/>
      <c r="H15" s="9"/>
      <c r="I15" s="9"/>
      <c r="J15" s="9"/>
    </row>
    <row r="16" spans="1:10" ht="24.75" x14ac:dyDescent="0.25">
      <c r="A16" s="61" t="s">
        <v>590</v>
      </c>
      <c r="B16" s="42">
        <v>5060</v>
      </c>
      <c r="C16" s="45">
        <v>36708</v>
      </c>
      <c r="D16" s="47">
        <v>36342</v>
      </c>
      <c r="E16" s="45">
        <v>36739</v>
      </c>
      <c r="F16" s="59">
        <v>36891</v>
      </c>
      <c r="G16" s="11"/>
      <c r="H16" s="11"/>
      <c r="I16" s="11"/>
      <c r="J16" s="11"/>
    </row>
    <row r="17" spans="1:10" ht="24.75" x14ac:dyDescent="0.25">
      <c r="A17" s="62" t="s">
        <v>591</v>
      </c>
      <c r="B17" s="42">
        <f>98400+14760+17528</f>
        <v>130688</v>
      </c>
      <c r="C17" s="45">
        <v>36708</v>
      </c>
      <c r="D17" s="46">
        <v>36708</v>
      </c>
      <c r="E17" s="52">
        <v>36708</v>
      </c>
      <c r="F17" s="44" t="s">
        <v>620</v>
      </c>
      <c r="G17"/>
      <c r="H17"/>
      <c r="I17"/>
      <c r="J17"/>
    </row>
    <row r="18" spans="1:10" ht="51" customHeight="1" x14ac:dyDescent="0.25">
      <c r="A18" s="62" t="s">
        <v>592</v>
      </c>
      <c r="B18" s="42">
        <v>47500</v>
      </c>
      <c r="C18" s="45">
        <v>36708</v>
      </c>
      <c r="D18" s="46">
        <v>36708</v>
      </c>
      <c r="E18" s="44" t="s">
        <v>620</v>
      </c>
      <c r="F18" s="44" t="s">
        <v>620</v>
      </c>
      <c r="G18"/>
      <c r="H18"/>
      <c r="I18"/>
      <c r="J18"/>
    </row>
    <row r="19" spans="1:10" ht="47.45" customHeight="1" x14ac:dyDescent="0.25">
      <c r="A19" s="63" t="s">
        <v>593</v>
      </c>
      <c r="B19" s="42">
        <v>40000</v>
      </c>
      <c r="C19" s="45">
        <v>36708</v>
      </c>
      <c r="D19" s="46">
        <v>36708</v>
      </c>
      <c r="E19" s="44" t="s">
        <v>620</v>
      </c>
      <c r="F19" s="44" t="s">
        <v>620</v>
      </c>
      <c r="G19"/>
      <c r="H19"/>
      <c r="I19"/>
      <c r="J19"/>
    </row>
    <row r="20" spans="1:10" ht="46.15" customHeight="1" x14ac:dyDescent="0.25">
      <c r="A20" s="63" t="s">
        <v>594</v>
      </c>
      <c r="B20" s="42">
        <v>35640</v>
      </c>
      <c r="C20" s="45">
        <v>36708</v>
      </c>
      <c r="D20" s="46">
        <v>36708</v>
      </c>
      <c r="E20" s="44" t="s">
        <v>620</v>
      </c>
      <c r="F20" s="44" t="s">
        <v>620</v>
      </c>
      <c r="G20"/>
      <c r="H20"/>
      <c r="I20"/>
      <c r="J20"/>
    </row>
    <row r="21" spans="1:10" ht="36.75" x14ac:dyDescent="0.25">
      <c r="A21" s="62" t="s">
        <v>595</v>
      </c>
      <c r="B21" s="42">
        <v>35441</v>
      </c>
      <c r="C21" s="45">
        <v>36708</v>
      </c>
      <c r="D21" s="46">
        <v>36708</v>
      </c>
      <c r="E21" s="44" t="s">
        <v>620</v>
      </c>
      <c r="F21" s="44" t="s">
        <v>620</v>
      </c>
      <c r="G21"/>
      <c r="H21"/>
      <c r="I21"/>
      <c r="J21"/>
    </row>
    <row r="22" spans="1:10" ht="48.75" x14ac:dyDescent="0.25">
      <c r="A22" s="62" t="s">
        <v>596</v>
      </c>
      <c r="B22" s="42">
        <f>38000*1.32</f>
        <v>50160</v>
      </c>
      <c r="C22" s="45">
        <v>36708</v>
      </c>
      <c r="D22" s="46">
        <v>36708</v>
      </c>
      <c r="E22" s="44" t="s">
        <v>620</v>
      </c>
      <c r="F22" s="44" t="s">
        <v>620</v>
      </c>
      <c r="G22"/>
      <c r="H22"/>
      <c r="I22"/>
      <c r="J22"/>
    </row>
    <row r="23" spans="1:10" ht="30.6" customHeight="1" x14ac:dyDescent="0.25">
      <c r="A23" s="63" t="s">
        <v>597</v>
      </c>
      <c r="B23" s="42">
        <v>8250</v>
      </c>
      <c r="C23" s="45">
        <v>36708</v>
      </c>
      <c r="D23" s="46">
        <v>36708</v>
      </c>
      <c r="E23" s="44" t="s">
        <v>620</v>
      </c>
      <c r="F23" s="44" t="s">
        <v>620</v>
      </c>
      <c r="G23"/>
      <c r="H23"/>
      <c r="I23"/>
      <c r="J23"/>
    </row>
    <row r="24" spans="1:10" x14ac:dyDescent="0.25">
      <c r="A24" s="44" t="s">
        <v>622</v>
      </c>
      <c r="B24" s="42">
        <v>11643</v>
      </c>
      <c r="C24" s="44" t="s">
        <v>620</v>
      </c>
      <c r="D24" s="44" t="s">
        <v>620</v>
      </c>
      <c r="E24" s="44" t="s">
        <v>620</v>
      </c>
      <c r="F24" s="44" t="s">
        <v>620</v>
      </c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 s="7" t="s">
        <v>621</v>
      </c>
      <c r="B26" s="57">
        <f>SUM(B12:B24)</f>
        <v>634000</v>
      </c>
      <c r="D26" s="57"/>
    </row>
  </sheetData>
  <phoneticPr fontId="0" type="noConversion"/>
  <pageMargins left="0.75" right="0.75" top="0.48" bottom="0.75" header="0.5" footer="0.5"/>
  <pageSetup scale="69" orientation="portrait" r:id="rId1"/>
  <headerFooter alignWithMargins="0">
    <oddFooter>&amp;L&amp;P&amp;C&amp;D&amp;R&amp;F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8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2" width="17" style="74" customWidth="1"/>
    <col min="3" max="3" width="12" style="92" customWidth="1"/>
    <col min="4" max="7" width="7.140625" style="75" customWidth="1"/>
    <col min="8" max="13" width="7.140625" style="74" customWidth="1"/>
    <col min="14" max="15" width="12.28515625" style="74" customWidth="1"/>
    <col min="16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639</v>
      </c>
    </row>
    <row r="6" spans="1:18" x14ac:dyDescent="0.2">
      <c r="A6" s="77"/>
      <c r="B6" s="77"/>
      <c r="C6" s="91"/>
      <c r="D6" s="79" t="s">
        <v>695</v>
      </c>
      <c r="E6" s="80"/>
      <c r="F6" s="80"/>
      <c r="G6" s="80"/>
      <c r="H6" s="79" t="s">
        <v>695</v>
      </c>
      <c r="I6" s="81"/>
      <c r="J6" s="91"/>
      <c r="K6" s="91"/>
      <c r="L6" s="79" t="s">
        <v>695</v>
      </c>
      <c r="M6" s="81"/>
      <c r="N6" s="91"/>
      <c r="O6" s="9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81" t="s">
        <v>720</v>
      </c>
      <c r="G7" s="81" t="s">
        <v>703</v>
      </c>
      <c r="H7" s="78" t="s">
        <v>696</v>
      </c>
      <c r="I7" s="80" t="s">
        <v>705</v>
      </c>
      <c r="J7" s="81" t="s">
        <v>720</v>
      </c>
      <c r="K7" s="81" t="s">
        <v>707</v>
      </c>
      <c r="L7" s="78" t="s">
        <v>696</v>
      </c>
      <c r="M7" s="80" t="s">
        <v>709</v>
      </c>
      <c r="N7" s="87" t="s">
        <v>720</v>
      </c>
      <c r="O7" s="87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8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1007</v>
      </c>
      <c r="B9" s="77" t="s">
        <v>1008</v>
      </c>
      <c r="C9" s="87"/>
      <c r="D9" s="78"/>
      <c r="E9" s="78" t="s">
        <v>717</v>
      </c>
      <c r="F9" s="78"/>
      <c r="G9" s="78"/>
      <c r="H9" s="80"/>
      <c r="I9" s="80"/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1009</v>
      </c>
      <c r="B10" s="77" t="s">
        <v>1010</v>
      </c>
      <c r="C10" s="8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 t="s">
        <v>717</v>
      </c>
      <c r="R10" s="82"/>
    </row>
    <row r="11" spans="1:18" x14ac:dyDescent="0.2">
      <c r="A11" s="77" t="s">
        <v>1011</v>
      </c>
      <c r="B11" s="77" t="s">
        <v>1012</v>
      </c>
      <c r="C11" s="87"/>
      <c r="D11" s="78" t="s">
        <v>721</v>
      </c>
      <c r="E11" s="78" t="s">
        <v>717</v>
      </c>
      <c r="F11" s="78" t="s">
        <v>720</v>
      </c>
      <c r="G11" s="78"/>
      <c r="H11" s="80" t="s">
        <v>721</v>
      </c>
      <c r="I11" s="80"/>
      <c r="J11" s="80" t="s">
        <v>720</v>
      </c>
      <c r="K11" s="80"/>
      <c r="L11" s="80" t="s">
        <v>721</v>
      </c>
      <c r="M11" s="80" t="s">
        <v>717</v>
      </c>
      <c r="N11" s="80" t="s">
        <v>720</v>
      </c>
      <c r="O11" s="80"/>
      <c r="P11" s="80" t="s">
        <v>721</v>
      </c>
      <c r="Q11" s="82" t="s">
        <v>717</v>
      </c>
      <c r="R11" s="82" t="s">
        <v>720</v>
      </c>
    </row>
    <row r="12" spans="1:18" x14ac:dyDescent="0.2">
      <c r="A12" s="77" t="s">
        <v>1013</v>
      </c>
      <c r="B12" s="77" t="s">
        <v>1014</v>
      </c>
      <c r="C12" s="87"/>
      <c r="D12" s="78"/>
      <c r="E12" s="78"/>
      <c r="F12" s="78" t="s">
        <v>720</v>
      </c>
      <c r="G12" s="78"/>
      <c r="H12" s="80"/>
      <c r="I12" s="80"/>
      <c r="J12" s="80" t="s">
        <v>720</v>
      </c>
      <c r="K12" s="80"/>
      <c r="L12" s="80" t="s">
        <v>721</v>
      </c>
      <c r="M12" s="80" t="s">
        <v>717</v>
      </c>
      <c r="N12" s="80" t="s">
        <v>720</v>
      </c>
      <c r="O12" s="80"/>
      <c r="P12" s="80" t="s">
        <v>721</v>
      </c>
      <c r="Q12" s="82" t="s">
        <v>717</v>
      </c>
      <c r="R12" s="82" t="s">
        <v>720</v>
      </c>
    </row>
    <row r="13" spans="1:18" x14ac:dyDescent="0.2">
      <c r="A13" s="77" t="s">
        <v>1015</v>
      </c>
      <c r="B13" s="77" t="s">
        <v>1016</v>
      </c>
      <c r="C13" s="8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 t="s">
        <v>721</v>
      </c>
      <c r="Q13" s="82"/>
      <c r="R13" s="82"/>
    </row>
    <row r="14" spans="1:18" x14ac:dyDescent="0.2">
      <c r="A14" s="77"/>
      <c r="B14" s="77" t="s">
        <v>733</v>
      </c>
      <c r="C14" s="8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  <c r="Q14" s="82"/>
      <c r="R14" s="82" t="s">
        <v>720</v>
      </c>
    </row>
    <row r="15" spans="1:18" x14ac:dyDescent="0.2">
      <c r="A15" s="77" t="s">
        <v>1017</v>
      </c>
      <c r="B15" s="77" t="s">
        <v>1018</v>
      </c>
      <c r="C15" s="87"/>
      <c r="D15" s="78"/>
      <c r="E15" s="78" t="s">
        <v>717</v>
      </c>
      <c r="F15" s="78"/>
      <c r="G15" s="78"/>
      <c r="H15" s="80"/>
      <c r="I15" s="80"/>
      <c r="J15" s="80"/>
      <c r="K15" s="80"/>
      <c r="L15" s="80"/>
      <c r="M15" s="80"/>
      <c r="N15" s="80" t="s">
        <v>720</v>
      </c>
      <c r="O15" s="80"/>
      <c r="P15" s="80"/>
      <c r="Q15" s="82" t="s">
        <v>717</v>
      </c>
      <c r="R15" s="82" t="s">
        <v>720</v>
      </c>
    </row>
    <row r="16" spans="1:18" x14ac:dyDescent="0.2">
      <c r="A16" s="77" t="s">
        <v>1019</v>
      </c>
      <c r="B16" s="77" t="s">
        <v>1020</v>
      </c>
      <c r="C16" s="87"/>
      <c r="D16" s="78"/>
      <c r="E16" s="78"/>
      <c r="F16" s="78" t="s">
        <v>720</v>
      </c>
      <c r="G16" s="78"/>
      <c r="H16" s="80"/>
      <c r="I16" s="80"/>
      <c r="J16" s="80" t="s">
        <v>720</v>
      </c>
      <c r="K16" s="80"/>
      <c r="L16" s="80"/>
      <c r="M16" s="80"/>
      <c r="N16" s="80"/>
      <c r="O16" s="80"/>
      <c r="P16" s="80"/>
      <c r="Q16" s="82"/>
      <c r="R16" s="82"/>
    </row>
    <row r="17" spans="1:18" x14ac:dyDescent="0.2">
      <c r="A17" s="77" t="s">
        <v>1021</v>
      </c>
      <c r="B17" s="77" t="s">
        <v>1022</v>
      </c>
      <c r="C17" s="87"/>
      <c r="D17" s="78" t="s">
        <v>721</v>
      </c>
      <c r="E17" s="78"/>
      <c r="F17" s="78"/>
      <c r="G17" s="78"/>
      <c r="H17" s="80"/>
      <c r="I17" s="80" t="s">
        <v>717</v>
      </c>
      <c r="J17" s="80"/>
      <c r="K17" s="80"/>
      <c r="L17" s="80"/>
      <c r="M17" s="80"/>
      <c r="N17" s="80"/>
      <c r="O17" s="80"/>
      <c r="P17" s="80"/>
      <c r="Q17" s="82"/>
      <c r="R17" s="82"/>
    </row>
    <row r="18" spans="1:18" x14ac:dyDescent="0.2">
      <c r="A18" s="77" t="s">
        <v>1023</v>
      </c>
      <c r="B18" s="77" t="s">
        <v>1024</v>
      </c>
      <c r="C18" s="87"/>
      <c r="D18" s="78"/>
      <c r="E18" s="78"/>
      <c r="F18" s="78"/>
      <c r="G18" s="78"/>
      <c r="H18" s="80"/>
      <c r="I18" s="80"/>
      <c r="J18" s="80"/>
      <c r="K18" s="80"/>
      <c r="L18" s="80"/>
      <c r="M18" s="80"/>
      <c r="N18" s="80"/>
      <c r="O18" s="80"/>
      <c r="P18" s="80" t="s">
        <v>721</v>
      </c>
      <c r="Q18" s="82"/>
      <c r="R18" s="82"/>
    </row>
  </sheetData>
  <phoneticPr fontId="12" type="noConversion"/>
  <pageMargins left="0.08" right="0.08" top="0.5" bottom="0.8" header="0.5" footer="0.5"/>
  <pageSetup scale="73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5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29.140625" style="74" customWidth="1"/>
    <col min="2" max="2" width="16.42578125" style="74" customWidth="1"/>
    <col min="3" max="3" width="12" style="74" customWidth="1"/>
    <col min="4" max="4" width="12" style="75" customWidth="1"/>
    <col min="5" max="6" width="7.140625" style="75" customWidth="1"/>
    <col min="7" max="7" width="11" style="75" customWidth="1"/>
    <col min="8" max="8" width="12.140625" style="74" customWidth="1"/>
    <col min="9" max="10" width="7.140625" style="74" customWidth="1"/>
    <col min="11" max="11" width="11.7109375" style="74" customWidth="1"/>
    <col min="12" max="12" width="9.7109375" style="74" customWidth="1"/>
    <col min="13" max="14" width="7.140625" style="74" customWidth="1"/>
    <col min="15" max="15" width="10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1025</v>
      </c>
    </row>
    <row r="6" spans="1:18" x14ac:dyDescent="0.2">
      <c r="A6" s="77"/>
      <c r="B6" s="77"/>
      <c r="C6" s="77"/>
      <c r="D6" s="79" t="s">
        <v>695</v>
      </c>
      <c r="E6" s="79"/>
      <c r="F6" s="79"/>
      <c r="G6" s="79"/>
      <c r="H6" s="79" t="s">
        <v>695</v>
      </c>
      <c r="I6" s="77"/>
      <c r="J6" s="77"/>
      <c r="K6" s="77"/>
      <c r="L6" s="79" t="s">
        <v>695</v>
      </c>
      <c r="M6" s="77"/>
      <c r="N6" s="77"/>
      <c r="O6" s="77"/>
      <c r="P6" s="79" t="s">
        <v>695</v>
      </c>
      <c r="Q6" s="77"/>
      <c r="R6" s="77"/>
    </row>
    <row r="7" spans="1:18" x14ac:dyDescent="0.2">
      <c r="A7" s="77"/>
      <c r="B7" s="77"/>
      <c r="C7" s="77"/>
      <c r="D7" s="78" t="s">
        <v>696</v>
      </c>
      <c r="E7" s="80"/>
      <c r="F7" s="80"/>
      <c r="G7" s="80"/>
      <c r="H7" s="78" t="s">
        <v>696</v>
      </c>
      <c r="I7" s="81"/>
      <c r="J7" s="81"/>
      <c r="K7" s="81"/>
      <c r="L7" s="78" t="s">
        <v>696</v>
      </c>
      <c r="M7" s="81"/>
      <c r="N7" s="81"/>
      <c r="O7" s="81"/>
      <c r="P7" s="78" t="s">
        <v>696</v>
      </c>
      <c r="Q7" s="81"/>
      <c r="R7" s="81"/>
    </row>
    <row r="8" spans="1:18" x14ac:dyDescent="0.2">
      <c r="A8" s="77" t="s">
        <v>697</v>
      </c>
      <c r="B8" s="77" t="s">
        <v>698</v>
      </c>
      <c r="C8" s="78" t="s">
        <v>699</v>
      </c>
      <c r="D8" s="79" t="s">
        <v>700</v>
      </c>
      <c r="E8" s="78" t="s">
        <v>701</v>
      </c>
      <c r="F8" s="78" t="s">
        <v>735</v>
      </c>
      <c r="G8" s="81" t="s">
        <v>703</v>
      </c>
      <c r="H8" s="77" t="s">
        <v>704</v>
      </c>
      <c r="I8" s="80" t="s">
        <v>705</v>
      </c>
      <c r="J8" s="80" t="s">
        <v>736</v>
      </c>
      <c r="K8" s="81" t="s">
        <v>707</v>
      </c>
      <c r="L8" s="77" t="s">
        <v>708</v>
      </c>
      <c r="M8" s="80" t="s">
        <v>709</v>
      </c>
      <c r="N8" s="80" t="s">
        <v>737</v>
      </c>
      <c r="O8" s="80" t="s">
        <v>711</v>
      </c>
      <c r="P8" s="88" t="s">
        <v>712</v>
      </c>
      <c r="Q8" s="82" t="s">
        <v>713</v>
      </c>
      <c r="R8" s="82" t="s">
        <v>738</v>
      </c>
    </row>
    <row r="9" spans="1:18" x14ac:dyDescent="0.2">
      <c r="A9" s="77"/>
      <c r="B9" s="77"/>
      <c r="C9" s="78"/>
      <c r="D9" s="79"/>
      <c r="E9" s="78"/>
      <c r="F9" s="78"/>
      <c r="G9" s="81"/>
      <c r="H9" s="77"/>
      <c r="I9" s="80"/>
      <c r="J9" s="80"/>
      <c r="K9" s="81"/>
      <c r="L9" s="77"/>
      <c r="M9" s="80"/>
      <c r="N9" s="80"/>
      <c r="O9" s="80"/>
      <c r="P9" s="88"/>
      <c r="Q9" s="82"/>
      <c r="R9" s="82"/>
    </row>
    <row r="10" spans="1:18" x14ac:dyDescent="0.2">
      <c r="A10" s="89" t="s">
        <v>1026</v>
      </c>
      <c r="B10" s="89" t="s">
        <v>1027</v>
      </c>
      <c r="C10" s="77"/>
      <c r="D10" s="90"/>
      <c r="E10" s="90"/>
      <c r="F10" s="91"/>
      <c r="G10" s="79"/>
      <c r="H10" s="77"/>
      <c r="I10" s="88"/>
      <c r="J10" s="88"/>
      <c r="K10" s="77"/>
      <c r="L10" s="88"/>
      <c r="M10" s="88"/>
      <c r="N10" s="88"/>
      <c r="O10" s="77"/>
      <c r="P10" s="88"/>
      <c r="Q10" s="88"/>
      <c r="R10" s="77"/>
    </row>
    <row r="11" spans="1:18" x14ac:dyDescent="0.2">
      <c r="A11" s="89" t="s">
        <v>1028</v>
      </c>
      <c r="B11" s="89" t="s">
        <v>1029</v>
      </c>
      <c r="C11" s="77"/>
      <c r="D11" s="90"/>
      <c r="E11" s="90"/>
      <c r="F11" s="91"/>
      <c r="G11" s="79"/>
      <c r="H11" s="77"/>
      <c r="I11" s="88"/>
      <c r="J11" s="88"/>
      <c r="K11" s="77"/>
      <c r="L11" s="88"/>
      <c r="M11" s="88"/>
      <c r="N11" s="88"/>
      <c r="O11" s="77"/>
      <c r="P11" s="88"/>
      <c r="Q11" s="88"/>
      <c r="R11" s="77"/>
    </row>
    <row r="12" spans="1:18" x14ac:dyDescent="0.2">
      <c r="A12" s="89" t="s">
        <v>1030</v>
      </c>
      <c r="B12" s="89" t="s">
        <v>1031</v>
      </c>
      <c r="C12" s="77"/>
      <c r="D12" s="90"/>
      <c r="E12" s="90"/>
      <c r="F12" s="91"/>
      <c r="G12" s="79"/>
      <c r="H12" s="77"/>
      <c r="I12" s="88"/>
      <c r="J12" s="88" t="s">
        <v>720</v>
      </c>
      <c r="K12" s="77"/>
      <c r="L12" s="88"/>
      <c r="M12" s="88"/>
      <c r="N12" s="88"/>
      <c r="O12" s="77"/>
      <c r="P12" s="88"/>
      <c r="Q12" s="88"/>
      <c r="R12" s="77"/>
    </row>
    <row r="13" spans="1:18" x14ac:dyDescent="0.2">
      <c r="A13" s="89" t="s">
        <v>1032</v>
      </c>
      <c r="B13" s="89" t="s">
        <v>1033</v>
      </c>
      <c r="C13" s="77"/>
      <c r="D13" s="90"/>
      <c r="E13" s="90"/>
      <c r="F13" s="91"/>
      <c r="G13" s="79"/>
      <c r="H13" s="77"/>
      <c r="I13" s="88"/>
      <c r="J13" s="88"/>
      <c r="K13" s="77"/>
      <c r="L13" s="88"/>
      <c r="M13" s="88" t="s">
        <v>717</v>
      </c>
      <c r="N13" s="88"/>
      <c r="O13" s="77"/>
      <c r="P13" s="88"/>
      <c r="Q13" s="88"/>
      <c r="R13" s="77"/>
    </row>
    <row r="14" spans="1:18" x14ac:dyDescent="0.2">
      <c r="A14" s="89" t="s">
        <v>1034</v>
      </c>
      <c r="B14" s="89" t="s">
        <v>1035</v>
      </c>
      <c r="C14" s="77"/>
      <c r="D14" s="90"/>
      <c r="E14" s="90"/>
      <c r="F14" s="91"/>
      <c r="G14" s="79"/>
      <c r="H14" s="77"/>
      <c r="I14" s="88"/>
      <c r="J14" s="88"/>
      <c r="K14" s="77"/>
      <c r="L14" s="88"/>
      <c r="M14" s="88"/>
      <c r="N14" s="88" t="s">
        <v>720</v>
      </c>
      <c r="O14" s="77"/>
      <c r="P14" s="88"/>
      <c r="Q14" s="88"/>
      <c r="R14" s="77"/>
    </row>
    <row r="15" spans="1:18" x14ac:dyDescent="0.2">
      <c r="A15" s="89" t="s">
        <v>1036</v>
      </c>
      <c r="B15" s="89" t="s">
        <v>1037</v>
      </c>
      <c r="C15" s="77"/>
      <c r="D15" s="90"/>
      <c r="E15" s="90"/>
      <c r="F15" s="91"/>
      <c r="G15" s="79"/>
      <c r="H15" s="77"/>
      <c r="I15" s="88"/>
      <c r="J15" s="88"/>
      <c r="K15" s="77"/>
      <c r="L15" s="88"/>
      <c r="M15" s="88"/>
      <c r="N15" s="88"/>
      <c r="O15" s="77"/>
      <c r="P15" s="88"/>
      <c r="Q15" s="88"/>
      <c r="R15" s="77"/>
    </row>
    <row r="16" spans="1:18" x14ac:dyDescent="0.2">
      <c r="A16" s="89" t="s">
        <v>1038</v>
      </c>
      <c r="B16" s="89" t="s">
        <v>1039</v>
      </c>
      <c r="C16" s="77"/>
      <c r="D16" s="90"/>
      <c r="E16" s="90"/>
      <c r="F16" s="91"/>
      <c r="G16" s="79"/>
      <c r="H16" s="77"/>
      <c r="I16" s="88"/>
      <c r="J16" s="88"/>
      <c r="K16" s="77"/>
      <c r="L16" s="88"/>
      <c r="M16" s="88"/>
      <c r="N16" s="88"/>
      <c r="O16" s="77"/>
      <c r="P16" s="88"/>
      <c r="Q16" s="88" t="s">
        <v>717</v>
      </c>
      <c r="R16" s="77"/>
    </row>
    <row r="17" spans="1:18" x14ac:dyDescent="0.2">
      <c r="A17" s="89" t="s">
        <v>1040</v>
      </c>
      <c r="B17" s="89" t="s">
        <v>1041</v>
      </c>
      <c r="C17" s="77"/>
      <c r="D17" s="90"/>
      <c r="E17" s="90"/>
      <c r="F17" s="91"/>
      <c r="G17" s="79"/>
      <c r="H17" s="77"/>
      <c r="I17" s="88" t="s">
        <v>717</v>
      </c>
      <c r="J17" s="88"/>
      <c r="K17" s="77"/>
      <c r="L17" s="88"/>
      <c r="M17" s="88"/>
      <c r="N17" s="88"/>
      <c r="O17" s="77"/>
      <c r="P17" s="88"/>
      <c r="Q17" s="88"/>
      <c r="R17" s="77"/>
    </row>
    <row r="18" spans="1:18" x14ac:dyDescent="0.2">
      <c r="A18" s="89" t="s">
        <v>1042</v>
      </c>
      <c r="B18" s="89" t="s">
        <v>1043</v>
      </c>
      <c r="C18" s="77"/>
      <c r="D18" s="90"/>
      <c r="E18" s="90"/>
      <c r="F18" s="91"/>
      <c r="G18" s="79"/>
      <c r="H18" s="77"/>
      <c r="I18" s="88"/>
      <c r="J18" s="88"/>
      <c r="K18" s="77"/>
      <c r="L18" s="88" t="s">
        <v>721</v>
      </c>
      <c r="M18" s="88"/>
      <c r="N18" s="88"/>
      <c r="O18" s="77"/>
      <c r="P18" s="88"/>
      <c r="Q18" s="88"/>
      <c r="R18" s="77"/>
    </row>
    <row r="19" spans="1:18" x14ac:dyDescent="0.2">
      <c r="A19" s="89" t="s">
        <v>1044</v>
      </c>
      <c r="B19" s="89" t="s">
        <v>1045</v>
      </c>
      <c r="C19" s="77"/>
      <c r="D19" s="90"/>
      <c r="E19" s="90"/>
      <c r="F19" s="91"/>
      <c r="G19" s="79"/>
      <c r="H19" s="77"/>
      <c r="I19" s="88"/>
      <c r="J19" s="88"/>
      <c r="K19" s="77"/>
      <c r="L19" s="88"/>
      <c r="M19" s="88" t="s">
        <v>717</v>
      </c>
      <c r="N19" s="88"/>
      <c r="O19" s="77"/>
      <c r="P19" s="88"/>
      <c r="Q19" s="88"/>
      <c r="R19" s="77"/>
    </row>
    <row r="20" spans="1:18" x14ac:dyDescent="0.2">
      <c r="A20" s="89" t="s">
        <v>1046</v>
      </c>
      <c r="B20" s="89" t="s">
        <v>1047</v>
      </c>
      <c r="C20" s="77"/>
      <c r="D20" s="90"/>
      <c r="E20" s="90"/>
      <c r="F20" s="91" t="s">
        <v>720</v>
      </c>
      <c r="G20" s="79"/>
      <c r="H20" s="77"/>
      <c r="I20" s="88"/>
      <c r="J20" s="88"/>
      <c r="K20" s="77"/>
      <c r="L20" s="88"/>
      <c r="M20" s="88"/>
      <c r="N20" s="88"/>
      <c r="O20" s="77"/>
      <c r="P20" s="88"/>
      <c r="Q20" s="88" t="s">
        <v>717</v>
      </c>
      <c r="R20" s="77"/>
    </row>
    <row r="21" spans="1:18" x14ac:dyDescent="0.2">
      <c r="A21" s="89" t="s">
        <v>1048</v>
      </c>
      <c r="B21" s="89" t="s">
        <v>1049</v>
      </c>
      <c r="C21" s="77"/>
      <c r="D21" s="90"/>
      <c r="E21" s="90"/>
      <c r="F21" s="91"/>
      <c r="G21" s="79"/>
      <c r="H21" s="77" t="s">
        <v>721</v>
      </c>
      <c r="I21" s="88"/>
      <c r="J21" s="88"/>
      <c r="K21" s="77"/>
      <c r="L21" s="88"/>
      <c r="M21" s="88"/>
      <c r="N21" s="88" t="s">
        <v>720</v>
      </c>
      <c r="O21" s="77"/>
      <c r="P21" s="88"/>
      <c r="Q21" s="88"/>
      <c r="R21" s="77"/>
    </row>
    <row r="22" spans="1:18" x14ac:dyDescent="0.2">
      <c r="A22" s="89" t="s">
        <v>1050</v>
      </c>
      <c r="B22" s="89" t="s">
        <v>1051</v>
      </c>
      <c r="C22" s="77"/>
      <c r="D22" s="90"/>
      <c r="E22" s="90"/>
      <c r="F22" s="91"/>
      <c r="G22" s="79"/>
      <c r="H22" s="77"/>
      <c r="I22" s="88"/>
      <c r="J22" s="88"/>
      <c r="K22" s="77"/>
      <c r="L22" s="88"/>
      <c r="M22" s="88"/>
      <c r="N22" s="88"/>
      <c r="O22" s="77"/>
      <c r="P22" s="88" t="s">
        <v>721</v>
      </c>
      <c r="Q22" s="88"/>
      <c r="R22" s="77"/>
    </row>
    <row r="23" spans="1:18" x14ac:dyDescent="0.2">
      <c r="A23" s="89" t="s">
        <v>1052</v>
      </c>
      <c r="B23" s="89" t="s">
        <v>1053</v>
      </c>
      <c r="C23" s="77"/>
      <c r="D23" s="90"/>
      <c r="E23" s="90"/>
      <c r="F23" s="91"/>
      <c r="G23" s="79"/>
      <c r="H23" s="77"/>
      <c r="I23" s="88"/>
      <c r="J23" s="88"/>
      <c r="K23" s="77"/>
      <c r="L23" s="88"/>
      <c r="M23" s="88"/>
      <c r="N23" s="88"/>
      <c r="O23" s="77"/>
      <c r="P23" s="88" t="s">
        <v>721</v>
      </c>
      <c r="Q23" s="88"/>
      <c r="R23" s="77"/>
    </row>
    <row r="24" spans="1:18" x14ac:dyDescent="0.2">
      <c r="A24" s="91" t="s">
        <v>1054</v>
      </c>
      <c r="B24" s="91" t="s">
        <v>1055</v>
      </c>
      <c r="C24" s="79"/>
      <c r="D24" s="91"/>
      <c r="E24" s="77"/>
      <c r="F24" s="88"/>
      <c r="G24" s="88"/>
      <c r="H24" s="88"/>
      <c r="I24" s="88"/>
      <c r="J24" s="88"/>
      <c r="K24" s="88"/>
      <c r="L24" s="88"/>
      <c r="M24" s="77"/>
      <c r="N24" s="77"/>
      <c r="O24" s="77"/>
      <c r="P24" s="77"/>
      <c r="Q24" s="77"/>
      <c r="R24" s="77" t="s">
        <v>720</v>
      </c>
    </row>
    <row r="25" spans="1:18" x14ac:dyDescent="0.2">
      <c r="A25" s="77" t="s">
        <v>1056</v>
      </c>
      <c r="B25" s="77" t="s">
        <v>1057</v>
      </c>
      <c r="C25" s="77"/>
      <c r="D25" s="79"/>
      <c r="E25" s="79"/>
      <c r="F25" s="79"/>
      <c r="G25" s="79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 t="s">
        <v>720</v>
      </c>
    </row>
  </sheetData>
  <phoneticPr fontId="12" type="noConversion"/>
  <pageMargins left="0.08" right="0.08" top="0.5" bottom="0.8" header="0.5" footer="0.5"/>
  <pageSetup scale="71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42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193" t="s">
        <v>525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761</v>
      </c>
      <c r="B9" s="77" t="s">
        <v>762</v>
      </c>
      <c r="C9" s="77"/>
      <c r="D9" s="78"/>
      <c r="E9" s="78"/>
      <c r="F9" s="78"/>
      <c r="G9" s="78"/>
      <c r="H9" s="80"/>
      <c r="I9" s="80"/>
      <c r="J9" s="80" t="s">
        <v>720</v>
      </c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/>
      <c r="B10" s="77"/>
      <c r="C10" s="7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5"/>
      <c r="P11" s="85"/>
      <c r="Q11" s="86"/>
      <c r="R11" s="86"/>
    </row>
    <row r="12" spans="1:18" x14ac:dyDescent="0.2">
      <c r="Q12" s="77"/>
      <c r="R12" s="77"/>
    </row>
    <row r="13" spans="1:18" x14ac:dyDescent="0.2">
      <c r="Q13" s="77"/>
      <c r="R13" s="77"/>
    </row>
    <row r="14" spans="1:18" x14ac:dyDescent="0.2">
      <c r="Q14" s="77"/>
      <c r="R14" s="77"/>
    </row>
    <row r="15" spans="1:18" x14ac:dyDescent="0.2">
      <c r="Q15" s="77"/>
      <c r="R15" s="77"/>
    </row>
    <row r="16" spans="1:18" x14ac:dyDescent="0.2">
      <c r="Q16" s="77"/>
      <c r="R16" s="77"/>
    </row>
    <row r="17" spans="17:18" x14ac:dyDescent="0.2">
      <c r="Q17" s="77"/>
      <c r="R17" s="77"/>
    </row>
    <row r="18" spans="17:18" x14ac:dyDescent="0.2">
      <c r="Q18" s="77"/>
      <c r="R18" s="77"/>
    </row>
    <row r="19" spans="17:18" x14ac:dyDescent="0.2">
      <c r="Q19" s="77"/>
      <c r="R19" s="77"/>
    </row>
    <row r="20" spans="17:18" x14ac:dyDescent="0.2">
      <c r="Q20" s="77"/>
      <c r="R20" s="77"/>
    </row>
    <row r="21" spans="17:18" x14ac:dyDescent="0.2">
      <c r="Q21" s="77"/>
      <c r="R21" s="77"/>
    </row>
    <row r="22" spans="17:18" x14ac:dyDescent="0.2">
      <c r="Q22" s="77"/>
      <c r="R22" s="77"/>
    </row>
    <row r="23" spans="17:18" x14ac:dyDescent="0.2">
      <c r="Q23" s="77"/>
      <c r="R23" s="77"/>
    </row>
    <row r="24" spans="17:18" x14ac:dyDescent="0.2">
      <c r="Q24" s="77"/>
      <c r="R24" s="77"/>
    </row>
    <row r="25" spans="17:18" x14ac:dyDescent="0.2">
      <c r="Q25" s="77"/>
      <c r="R25" s="77"/>
    </row>
    <row r="26" spans="17:18" x14ac:dyDescent="0.2">
      <c r="Q26" s="77"/>
      <c r="R26" s="77"/>
    </row>
    <row r="27" spans="17:18" x14ac:dyDescent="0.2">
      <c r="Q27" s="77"/>
      <c r="R27" s="77"/>
    </row>
    <row r="28" spans="17:18" x14ac:dyDescent="0.2">
      <c r="Q28" s="77"/>
      <c r="R28" s="77"/>
    </row>
    <row r="29" spans="17:18" x14ac:dyDescent="0.2">
      <c r="Q29" s="77"/>
      <c r="R29" s="77"/>
    </row>
    <row r="30" spans="17:18" x14ac:dyDescent="0.2">
      <c r="Q30" s="77"/>
      <c r="R30" s="77"/>
    </row>
    <row r="31" spans="17:18" x14ac:dyDescent="0.2">
      <c r="Q31" s="77"/>
      <c r="R31" s="77"/>
    </row>
    <row r="32" spans="17:18" x14ac:dyDescent="0.2">
      <c r="Q32" s="77"/>
      <c r="R32" s="77"/>
    </row>
    <row r="33" spans="17:18" x14ac:dyDescent="0.2">
      <c r="Q33" s="77"/>
      <c r="R33" s="77"/>
    </row>
    <row r="34" spans="17:18" x14ac:dyDescent="0.2">
      <c r="Q34" s="77"/>
      <c r="R34" s="77"/>
    </row>
    <row r="35" spans="17:18" x14ac:dyDescent="0.2">
      <c r="Q35" s="77"/>
      <c r="R35" s="77"/>
    </row>
    <row r="36" spans="17:18" x14ac:dyDescent="0.2">
      <c r="Q36" s="77"/>
      <c r="R36" s="77"/>
    </row>
    <row r="37" spans="17:18" x14ac:dyDescent="0.2">
      <c r="Q37" s="77"/>
      <c r="R37" s="77"/>
    </row>
    <row r="38" spans="17:18" x14ac:dyDescent="0.2">
      <c r="Q38" s="77"/>
      <c r="R38" s="77"/>
    </row>
    <row r="39" spans="17:18" x14ac:dyDescent="0.2">
      <c r="Q39" s="77"/>
      <c r="R39" s="77"/>
    </row>
    <row r="40" spans="17:18" x14ac:dyDescent="0.2">
      <c r="Q40" s="77"/>
      <c r="R40" s="77"/>
    </row>
    <row r="41" spans="17:18" x14ac:dyDescent="0.2">
      <c r="Q41" s="77"/>
      <c r="R41" s="77"/>
    </row>
    <row r="42" spans="17:18" x14ac:dyDescent="0.2">
      <c r="Q42" s="77"/>
      <c r="R42" s="77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9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642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1058</v>
      </c>
      <c r="B9" s="77" t="s">
        <v>1059</v>
      </c>
      <c r="C9" s="77"/>
      <c r="D9" s="78" t="s">
        <v>721</v>
      </c>
      <c r="E9" s="78" t="s">
        <v>717</v>
      </c>
      <c r="F9" s="78" t="s">
        <v>720</v>
      </c>
      <c r="G9" s="78"/>
      <c r="H9" s="80" t="s">
        <v>721</v>
      </c>
      <c r="I9" s="80" t="s">
        <v>717</v>
      </c>
      <c r="J9" s="80" t="s">
        <v>720</v>
      </c>
      <c r="K9" s="80"/>
      <c r="L9" s="80"/>
      <c r="M9" s="80" t="s">
        <v>717</v>
      </c>
      <c r="N9" s="80" t="s">
        <v>720</v>
      </c>
      <c r="O9" s="80"/>
      <c r="P9" s="80" t="s">
        <v>721</v>
      </c>
      <c r="Q9" s="82" t="s">
        <v>717</v>
      </c>
      <c r="R9" s="82" t="s">
        <v>720</v>
      </c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1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643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1060</v>
      </c>
      <c r="B9" s="77" t="s">
        <v>1061</v>
      </c>
      <c r="C9" s="77"/>
      <c r="D9" s="78"/>
      <c r="E9" s="78"/>
      <c r="F9" s="78" t="s">
        <v>720</v>
      </c>
      <c r="G9" s="78"/>
      <c r="H9" s="80"/>
      <c r="I9" s="80"/>
      <c r="J9" s="80"/>
      <c r="K9" s="80"/>
      <c r="L9" s="80" t="s">
        <v>721</v>
      </c>
      <c r="M9" s="80"/>
      <c r="N9" s="80"/>
      <c r="O9" s="80"/>
      <c r="P9" s="80"/>
      <c r="Q9" s="82"/>
      <c r="R9" s="82"/>
    </row>
    <row r="10" spans="1:18" x14ac:dyDescent="0.2">
      <c r="A10" s="77" t="s">
        <v>1062</v>
      </c>
      <c r="B10" s="77" t="s">
        <v>1063</v>
      </c>
      <c r="C10" s="77"/>
      <c r="D10" s="78"/>
      <c r="E10" s="78"/>
      <c r="F10" s="78"/>
      <c r="G10" s="78"/>
      <c r="H10" s="80"/>
      <c r="I10" s="80"/>
      <c r="J10" s="80"/>
      <c r="K10" s="80"/>
      <c r="L10" s="80" t="s">
        <v>721</v>
      </c>
      <c r="M10" s="80"/>
      <c r="N10" s="80"/>
      <c r="O10" s="80"/>
      <c r="P10" s="80"/>
      <c r="Q10" s="82"/>
      <c r="R10" s="82"/>
    </row>
    <row r="11" spans="1:18" x14ac:dyDescent="0.2">
      <c r="A11" s="77" t="s">
        <v>1064</v>
      </c>
      <c r="B11" s="77" t="s">
        <v>733</v>
      </c>
      <c r="C11" s="77"/>
      <c r="D11" s="78"/>
      <c r="E11" s="78"/>
      <c r="F11" s="78"/>
      <c r="G11" s="78"/>
      <c r="H11" s="80"/>
      <c r="I11" s="80"/>
      <c r="J11" s="80" t="s">
        <v>720</v>
      </c>
      <c r="K11" s="80"/>
      <c r="L11" s="80"/>
      <c r="M11" s="80"/>
      <c r="N11" s="80"/>
      <c r="O11" s="80"/>
      <c r="P11" s="80"/>
      <c r="Q11" s="82"/>
      <c r="R11" s="82"/>
    </row>
    <row r="12" spans="1:18" x14ac:dyDescent="0.2">
      <c r="A12" s="77" t="s">
        <v>1065</v>
      </c>
      <c r="B12" s="77" t="s">
        <v>1066</v>
      </c>
      <c r="C12" s="77"/>
      <c r="D12" s="78" t="s">
        <v>721</v>
      </c>
      <c r="E12" s="78"/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80"/>
      <c r="Q12" s="82"/>
      <c r="R12" s="82"/>
    </row>
    <row r="13" spans="1:18" x14ac:dyDescent="0.2">
      <c r="A13" s="77" t="s">
        <v>1067</v>
      </c>
      <c r="B13" s="77" t="s">
        <v>1068</v>
      </c>
      <c r="C13" s="77"/>
      <c r="D13" s="78"/>
      <c r="E13" s="78"/>
      <c r="F13" s="78"/>
      <c r="G13" s="78"/>
      <c r="H13" s="80"/>
      <c r="I13" s="80" t="s">
        <v>717</v>
      </c>
      <c r="J13" s="80"/>
      <c r="K13" s="80"/>
      <c r="L13" s="80"/>
      <c r="M13" s="80" t="s">
        <v>717</v>
      </c>
      <c r="N13" s="80"/>
      <c r="O13" s="80"/>
      <c r="P13" s="80"/>
      <c r="Q13" s="82" t="s">
        <v>717</v>
      </c>
      <c r="R13" s="82"/>
    </row>
    <row r="14" spans="1:18" x14ac:dyDescent="0.2">
      <c r="A14" s="77" t="s">
        <v>1069</v>
      </c>
      <c r="B14" s="77" t="s">
        <v>1070</v>
      </c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 t="s">
        <v>721</v>
      </c>
      <c r="Q14" s="82"/>
      <c r="R14" s="82"/>
    </row>
    <row r="15" spans="1:18" x14ac:dyDescent="0.2">
      <c r="A15" s="77" t="s">
        <v>1071</v>
      </c>
      <c r="B15" s="77" t="s">
        <v>1072</v>
      </c>
      <c r="C15" s="77"/>
      <c r="D15" s="78"/>
      <c r="E15" s="78"/>
      <c r="F15" s="78"/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2"/>
      <c r="R15" s="82"/>
    </row>
    <row r="16" spans="1:18" x14ac:dyDescent="0.2">
      <c r="A16" s="77" t="s">
        <v>1073</v>
      </c>
      <c r="B16" s="77" t="s">
        <v>1074</v>
      </c>
      <c r="C16" s="77"/>
      <c r="D16" s="78"/>
      <c r="E16" s="78"/>
      <c r="F16" s="78"/>
      <c r="G16" s="78"/>
      <c r="H16" s="80"/>
      <c r="I16" s="80"/>
      <c r="J16" s="80"/>
      <c r="K16" s="80"/>
      <c r="L16" s="80"/>
      <c r="M16" s="80"/>
      <c r="N16" s="80" t="s">
        <v>720</v>
      </c>
      <c r="O16" s="80"/>
      <c r="P16" s="80"/>
      <c r="Q16" s="82"/>
      <c r="R16" s="82"/>
    </row>
    <row r="17" spans="1:18" x14ac:dyDescent="0.2">
      <c r="A17" s="87" t="s">
        <v>1075</v>
      </c>
      <c r="B17" s="77" t="s">
        <v>1074</v>
      </c>
      <c r="C17" s="77"/>
      <c r="D17" s="78"/>
      <c r="E17" s="78" t="s">
        <v>717</v>
      </c>
      <c r="F17" s="78"/>
      <c r="G17" s="78"/>
      <c r="H17" s="80"/>
      <c r="I17" s="80"/>
      <c r="J17" s="80"/>
      <c r="K17" s="80"/>
      <c r="L17" s="80"/>
      <c r="M17" s="80"/>
      <c r="N17" s="80"/>
      <c r="O17" s="80"/>
      <c r="P17" s="80"/>
      <c r="Q17" s="82"/>
      <c r="R17" s="82"/>
    </row>
    <row r="18" spans="1:18" x14ac:dyDescent="0.2">
      <c r="A18" s="77" t="s">
        <v>1076</v>
      </c>
      <c r="B18" s="77" t="s">
        <v>1077</v>
      </c>
      <c r="C18" s="77"/>
      <c r="D18" s="78"/>
      <c r="E18" s="78" t="s">
        <v>717</v>
      </c>
      <c r="F18" s="78"/>
      <c r="G18" s="78"/>
      <c r="H18" s="80"/>
      <c r="I18" s="80"/>
      <c r="J18" s="80"/>
      <c r="K18" s="80"/>
      <c r="L18" s="80"/>
      <c r="M18" s="80"/>
      <c r="N18" s="80"/>
      <c r="O18" s="80"/>
      <c r="P18" s="80"/>
      <c r="Q18" s="82"/>
      <c r="R18" s="82"/>
    </row>
    <row r="19" spans="1:18" x14ac:dyDescent="0.2">
      <c r="A19" s="77" t="s">
        <v>1078</v>
      </c>
      <c r="B19" s="77" t="s">
        <v>1079</v>
      </c>
      <c r="C19" s="77"/>
      <c r="D19" s="78" t="s">
        <v>721</v>
      </c>
      <c r="E19" s="78"/>
      <c r="F19" s="78"/>
      <c r="G19" s="78"/>
      <c r="H19" s="80" t="s">
        <v>721</v>
      </c>
      <c r="I19" s="80"/>
      <c r="J19" s="80" t="s">
        <v>720</v>
      </c>
      <c r="K19" s="80"/>
      <c r="L19" s="80"/>
      <c r="M19" s="80"/>
      <c r="N19" s="80"/>
      <c r="O19" s="80"/>
      <c r="P19" s="80"/>
      <c r="Q19" s="82"/>
      <c r="R19" s="82"/>
    </row>
    <row r="20" spans="1:18" x14ac:dyDescent="0.2">
      <c r="A20" s="77" t="s">
        <v>1080</v>
      </c>
      <c r="B20" s="77" t="s">
        <v>1081</v>
      </c>
      <c r="C20" s="77"/>
      <c r="D20" s="78"/>
      <c r="E20" s="78"/>
      <c r="F20" s="78"/>
      <c r="G20" s="78"/>
      <c r="H20" s="80" t="s">
        <v>721</v>
      </c>
      <c r="I20" s="80"/>
      <c r="J20" s="80"/>
      <c r="K20" s="80"/>
      <c r="L20" s="80"/>
      <c r="M20" s="80"/>
      <c r="N20" s="80"/>
      <c r="O20" s="80"/>
      <c r="P20" s="80"/>
      <c r="Q20" s="82"/>
      <c r="R20" s="82"/>
    </row>
    <row r="21" spans="1:18" x14ac:dyDescent="0.2">
      <c r="A21" s="77" t="s">
        <v>1082</v>
      </c>
      <c r="B21" s="77" t="s">
        <v>1083</v>
      </c>
      <c r="C21" s="77"/>
      <c r="D21" s="78"/>
      <c r="E21" s="78"/>
      <c r="F21" s="78" t="s">
        <v>720</v>
      </c>
      <c r="G21" s="78"/>
      <c r="H21" s="80"/>
      <c r="I21" s="80"/>
      <c r="J21" s="80"/>
      <c r="K21" s="80"/>
      <c r="L21" s="80"/>
      <c r="M21" s="80"/>
      <c r="N21" s="80"/>
      <c r="O21" s="80"/>
      <c r="P21" s="80"/>
      <c r="Q21" s="82"/>
      <c r="R21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5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644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1084</v>
      </c>
      <c r="B9" s="77" t="s">
        <v>1085</v>
      </c>
      <c r="C9" s="77"/>
      <c r="D9" s="78"/>
      <c r="E9" s="78" t="s">
        <v>717</v>
      </c>
      <c r="F9" s="78"/>
      <c r="G9" s="78"/>
      <c r="H9" s="80" t="s">
        <v>721</v>
      </c>
      <c r="I9" s="80"/>
      <c r="J9" s="80"/>
      <c r="K9" s="80"/>
      <c r="L9" s="80" t="s">
        <v>721</v>
      </c>
      <c r="M9" s="80"/>
      <c r="N9" s="80"/>
      <c r="O9" s="80"/>
      <c r="P9" s="80" t="s">
        <v>721</v>
      </c>
      <c r="Q9" s="82"/>
      <c r="R9" s="82"/>
    </row>
    <row r="10" spans="1:18" x14ac:dyDescent="0.2">
      <c r="A10" s="77" t="s">
        <v>1086</v>
      </c>
      <c r="B10" s="77" t="s">
        <v>1087</v>
      </c>
      <c r="C10" s="77"/>
      <c r="D10" s="78" t="s">
        <v>721</v>
      </c>
      <c r="E10" s="78"/>
      <c r="F10" s="78"/>
      <c r="G10" s="78"/>
      <c r="H10" s="80"/>
      <c r="I10" s="80" t="s">
        <v>717</v>
      </c>
      <c r="J10" s="80"/>
      <c r="K10" s="80"/>
      <c r="L10" s="80"/>
      <c r="M10" s="80" t="s">
        <v>717</v>
      </c>
      <c r="N10" s="80"/>
      <c r="O10" s="80"/>
      <c r="P10" s="80"/>
      <c r="Q10" s="82" t="s">
        <v>717</v>
      </c>
      <c r="R10" s="82"/>
    </row>
    <row r="11" spans="1:18" x14ac:dyDescent="0.2">
      <c r="A11" s="77" t="s">
        <v>1088</v>
      </c>
      <c r="B11" s="77" t="s">
        <v>1089</v>
      </c>
      <c r="C11" s="77"/>
      <c r="D11" s="78"/>
      <c r="E11" s="78"/>
      <c r="F11" s="78" t="s">
        <v>720</v>
      </c>
      <c r="G11" s="78"/>
      <c r="H11" s="80"/>
      <c r="I11" s="80"/>
      <c r="J11" s="80" t="s">
        <v>720</v>
      </c>
      <c r="K11" s="80"/>
      <c r="L11" s="80"/>
      <c r="M11" s="80"/>
      <c r="N11" s="80" t="s">
        <v>720</v>
      </c>
      <c r="O11" s="80"/>
      <c r="P11" s="80"/>
      <c r="Q11" s="82"/>
      <c r="R11" s="82" t="s">
        <v>720</v>
      </c>
    </row>
    <row r="12" spans="1:18" x14ac:dyDescent="0.2">
      <c r="A12" s="77" t="s">
        <v>1090</v>
      </c>
      <c r="B12" s="77" t="s">
        <v>1091</v>
      </c>
      <c r="C12" s="77"/>
      <c r="D12" s="78"/>
      <c r="E12" s="78"/>
      <c r="F12" s="78" t="s">
        <v>720</v>
      </c>
      <c r="G12" s="78"/>
      <c r="H12" s="80"/>
      <c r="I12" s="80"/>
      <c r="J12" s="80" t="s">
        <v>720</v>
      </c>
      <c r="K12" s="80"/>
      <c r="L12" s="80"/>
      <c r="M12" s="80"/>
      <c r="N12" s="80"/>
      <c r="O12" s="80"/>
      <c r="P12" s="80"/>
      <c r="Q12" s="82"/>
      <c r="R12" s="82" t="s">
        <v>720</v>
      </c>
    </row>
    <row r="13" spans="1:18" x14ac:dyDescent="0.2">
      <c r="A13" s="77" t="s">
        <v>1092</v>
      </c>
      <c r="B13" s="77" t="s">
        <v>1093</v>
      </c>
      <c r="C13" s="77"/>
      <c r="D13" s="78"/>
      <c r="E13" s="78" t="s">
        <v>717</v>
      </c>
      <c r="F13" s="78"/>
      <c r="G13" s="78"/>
      <c r="H13" s="80"/>
      <c r="I13" s="80" t="s">
        <v>717</v>
      </c>
      <c r="J13" s="80"/>
      <c r="K13" s="80"/>
      <c r="L13" s="80"/>
      <c r="M13" s="80" t="s">
        <v>717</v>
      </c>
      <c r="N13" s="80" t="s">
        <v>720</v>
      </c>
      <c r="O13" s="80"/>
      <c r="P13" s="80"/>
      <c r="Q13" s="82"/>
      <c r="R13" s="82" t="s">
        <v>720</v>
      </c>
    </row>
    <row r="14" spans="1:18" x14ac:dyDescent="0.2">
      <c r="A14" s="77" t="s">
        <v>1094</v>
      </c>
      <c r="B14" s="77" t="s">
        <v>1095</v>
      </c>
      <c r="C14" s="77"/>
      <c r="D14" s="78" t="s">
        <v>721</v>
      </c>
      <c r="E14" s="78"/>
      <c r="F14" s="78"/>
      <c r="G14" s="78"/>
      <c r="H14" s="80" t="s">
        <v>721</v>
      </c>
      <c r="I14" s="80"/>
      <c r="J14" s="80"/>
      <c r="K14" s="80"/>
      <c r="L14" s="80" t="s">
        <v>721</v>
      </c>
      <c r="M14" s="80"/>
      <c r="N14" s="80"/>
      <c r="O14" s="80"/>
      <c r="P14" s="80" t="s">
        <v>721</v>
      </c>
      <c r="Q14" s="82"/>
      <c r="R14" s="82"/>
    </row>
    <row r="15" spans="1:18" x14ac:dyDescent="0.2">
      <c r="A15" s="77" t="s">
        <v>1096</v>
      </c>
      <c r="B15" s="77" t="s">
        <v>1097</v>
      </c>
      <c r="C15" s="77"/>
      <c r="D15" s="78"/>
      <c r="E15" s="78"/>
      <c r="F15" s="78" t="s">
        <v>720</v>
      </c>
      <c r="G15" s="78"/>
      <c r="H15" s="80"/>
      <c r="I15" s="80"/>
      <c r="J15" s="80" t="s">
        <v>720</v>
      </c>
      <c r="K15" s="80"/>
      <c r="L15" s="80"/>
      <c r="M15" s="80"/>
      <c r="N15" s="80" t="s">
        <v>720</v>
      </c>
      <c r="O15" s="80"/>
      <c r="P15" s="80"/>
      <c r="Q15" s="82"/>
      <c r="R15" s="82" t="s">
        <v>720</v>
      </c>
    </row>
    <row r="16" spans="1:18" x14ac:dyDescent="0.2">
      <c r="A16" s="77" t="s">
        <v>1098</v>
      </c>
      <c r="B16" s="77" t="s">
        <v>1099</v>
      </c>
      <c r="C16" s="77"/>
      <c r="D16" s="78"/>
      <c r="E16" s="78"/>
      <c r="F16" s="78" t="s">
        <v>720</v>
      </c>
      <c r="G16" s="78"/>
      <c r="H16" s="80"/>
      <c r="I16" s="80"/>
      <c r="J16" s="80" t="s">
        <v>720</v>
      </c>
      <c r="K16" s="80"/>
      <c r="L16" s="80"/>
      <c r="M16" s="80"/>
      <c r="N16" s="80" t="s">
        <v>720</v>
      </c>
      <c r="O16" s="80"/>
      <c r="P16" s="80"/>
      <c r="Q16" s="82"/>
      <c r="R16" s="82" t="s">
        <v>720</v>
      </c>
    </row>
    <row r="17" spans="1:18" x14ac:dyDescent="0.2">
      <c r="A17" s="77" t="s">
        <v>1100</v>
      </c>
      <c r="B17" s="77" t="s">
        <v>1101</v>
      </c>
      <c r="C17" s="77"/>
      <c r="D17" s="78"/>
      <c r="E17" s="78"/>
      <c r="F17" s="78"/>
      <c r="G17" s="78"/>
      <c r="H17" s="80" t="s">
        <v>721</v>
      </c>
      <c r="I17" s="80"/>
      <c r="J17" s="80"/>
      <c r="K17" s="80"/>
      <c r="L17" s="80" t="s">
        <v>721</v>
      </c>
      <c r="M17" s="80"/>
      <c r="N17" s="80" t="s">
        <v>720</v>
      </c>
      <c r="O17" s="80"/>
      <c r="P17" s="80" t="s">
        <v>721</v>
      </c>
      <c r="Q17" s="82"/>
      <c r="R17" s="82"/>
    </row>
    <row r="18" spans="1:18" x14ac:dyDescent="0.2">
      <c r="A18" s="77" t="s">
        <v>1102</v>
      </c>
      <c r="B18" s="77" t="s">
        <v>1103</v>
      </c>
      <c r="C18" s="77"/>
      <c r="D18" s="78"/>
      <c r="E18" s="78" t="s">
        <v>717</v>
      </c>
      <c r="F18" s="78"/>
      <c r="G18" s="78"/>
      <c r="H18" s="80"/>
      <c r="I18" s="80" t="s">
        <v>717</v>
      </c>
      <c r="J18" s="80"/>
      <c r="K18" s="80"/>
      <c r="L18" s="80"/>
      <c r="M18" s="80" t="s">
        <v>717</v>
      </c>
      <c r="N18" s="80"/>
      <c r="O18" s="80"/>
      <c r="P18" s="80"/>
      <c r="Q18" s="82" t="s">
        <v>717</v>
      </c>
      <c r="R18" s="82"/>
    </row>
    <row r="19" spans="1:18" x14ac:dyDescent="0.2">
      <c r="A19" s="77" t="s">
        <v>1104</v>
      </c>
      <c r="B19" s="77" t="s">
        <v>1105</v>
      </c>
      <c r="C19" s="77"/>
      <c r="D19" s="78" t="s">
        <v>721</v>
      </c>
      <c r="E19" s="78" t="s">
        <v>717</v>
      </c>
      <c r="F19" s="78"/>
      <c r="G19" s="78"/>
      <c r="H19" s="80" t="s">
        <v>721</v>
      </c>
      <c r="I19" s="80" t="s">
        <v>717</v>
      </c>
      <c r="J19" s="80"/>
      <c r="K19" s="80"/>
      <c r="L19" s="80" t="s">
        <v>721</v>
      </c>
      <c r="M19" s="80" t="s">
        <v>717</v>
      </c>
      <c r="N19" s="80"/>
      <c r="O19" s="80"/>
      <c r="P19" s="80" t="s">
        <v>721</v>
      </c>
      <c r="Q19" s="82" t="s">
        <v>717</v>
      </c>
      <c r="R19" s="82"/>
    </row>
    <row r="20" spans="1:18" x14ac:dyDescent="0.2">
      <c r="A20" s="77" t="s">
        <v>1106</v>
      </c>
      <c r="B20" s="77" t="s">
        <v>1107</v>
      </c>
      <c r="C20" s="77"/>
      <c r="D20" s="78"/>
      <c r="E20" s="78" t="s">
        <v>717</v>
      </c>
      <c r="F20" s="78"/>
      <c r="G20" s="78"/>
      <c r="H20" s="80"/>
      <c r="I20" s="80" t="s">
        <v>717</v>
      </c>
      <c r="J20" s="80"/>
      <c r="K20" s="80"/>
      <c r="L20" s="80"/>
      <c r="M20" s="80" t="s">
        <v>717</v>
      </c>
      <c r="N20" s="80"/>
      <c r="O20" s="80"/>
      <c r="P20" s="80"/>
      <c r="Q20" s="82" t="s">
        <v>717</v>
      </c>
      <c r="R20" s="82"/>
    </row>
    <row r="21" spans="1:18" x14ac:dyDescent="0.2">
      <c r="A21" s="77" t="s">
        <v>1108</v>
      </c>
      <c r="B21" s="77" t="s">
        <v>1109</v>
      </c>
      <c r="C21" s="77"/>
      <c r="D21" s="78"/>
      <c r="E21" s="78"/>
      <c r="F21" s="78"/>
      <c r="G21" s="78"/>
      <c r="H21" s="80"/>
      <c r="I21" s="80"/>
      <c r="J21" s="80"/>
      <c r="K21" s="80"/>
      <c r="L21" s="80" t="s">
        <v>721</v>
      </c>
      <c r="M21" s="80"/>
      <c r="N21" s="80"/>
      <c r="O21" s="80"/>
      <c r="P21" s="80" t="s">
        <v>721</v>
      </c>
      <c r="Q21" s="82" t="s">
        <v>717</v>
      </c>
      <c r="R21" s="82"/>
    </row>
    <row r="22" spans="1:18" x14ac:dyDescent="0.2">
      <c r="A22" s="77" t="s">
        <v>1073</v>
      </c>
      <c r="B22" s="77" t="s">
        <v>1110</v>
      </c>
      <c r="C22" s="77"/>
      <c r="D22" s="78"/>
      <c r="E22" s="78"/>
      <c r="F22" s="78"/>
      <c r="G22" s="78"/>
      <c r="H22" s="80"/>
      <c r="I22" s="80"/>
      <c r="J22" s="80"/>
      <c r="K22" s="80"/>
      <c r="L22" s="80"/>
      <c r="M22" s="80"/>
      <c r="N22" s="80" t="s">
        <v>720</v>
      </c>
      <c r="O22" s="80"/>
      <c r="P22" s="80" t="s">
        <v>721</v>
      </c>
      <c r="Q22" s="82"/>
      <c r="R22" s="82"/>
    </row>
    <row r="23" spans="1:18" x14ac:dyDescent="0.2">
      <c r="A23" s="87" t="s">
        <v>1111</v>
      </c>
      <c r="B23" s="77" t="s">
        <v>1110</v>
      </c>
      <c r="C23" s="77"/>
      <c r="D23" s="78"/>
      <c r="E23" s="78"/>
      <c r="F23" s="78"/>
      <c r="G23" s="78"/>
      <c r="H23" s="80"/>
      <c r="I23" s="80"/>
      <c r="J23" s="80" t="s">
        <v>720</v>
      </c>
      <c r="K23" s="80"/>
      <c r="L23" s="80"/>
      <c r="M23" s="80"/>
      <c r="N23" s="80"/>
      <c r="O23" s="80"/>
      <c r="P23" s="80"/>
      <c r="Q23" s="82" t="s">
        <v>717</v>
      </c>
      <c r="R23" s="82" t="s">
        <v>720</v>
      </c>
    </row>
    <row r="24" spans="1:18" x14ac:dyDescent="0.2">
      <c r="A24" s="87" t="s">
        <v>1112</v>
      </c>
      <c r="B24" s="77" t="s">
        <v>1110</v>
      </c>
      <c r="C24" s="77"/>
      <c r="D24" s="78"/>
      <c r="E24" s="78"/>
      <c r="F24" s="78"/>
      <c r="G24" s="78"/>
      <c r="H24" s="80"/>
      <c r="I24" s="80"/>
      <c r="J24" s="80"/>
      <c r="K24" s="80"/>
      <c r="L24" s="80"/>
      <c r="M24" s="80"/>
      <c r="N24" s="80"/>
      <c r="O24" s="80"/>
      <c r="P24" s="80"/>
      <c r="Q24" s="82" t="s">
        <v>717</v>
      </c>
      <c r="R24" s="82" t="s">
        <v>720</v>
      </c>
    </row>
    <row r="25" spans="1:18" x14ac:dyDescent="0.2">
      <c r="A25" s="77" t="s">
        <v>1113</v>
      </c>
      <c r="B25" s="77" t="s">
        <v>1114</v>
      </c>
      <c r="C25" s="77"/>
      <c r="D25" s="78" t="s">
        <v>721</v>
      </c>
      <c r="E25" s="78"/>
      <c r="F25" s="78" t="s">
        <v>720</v>
      </c>
      <c r="G25" s="78"/>
      <c r="H25" s="80"/>
      <c r="I25" s="80"/>
      <c r="J25" s="80" t="s">
        <v>720</v>
      </c>
      <c r="K25" s="80"/>
      <c r="L25" s="80"/>
      <c r="M25" s="80"/>
      <c r="N25" s="80" t="s">
        <v>720</v>
      </c>
      <c r="O25" s="80"/>
      <c r="P25" s="80"/>
      <c r="Q25" s="82" t="s">
        <v>717</v>
      </c>
      <c r="R25" s="82" t="s">
        <v>720</v>
      </c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0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23.28515625" style="74" customWidth="1"/>
    <col min="2" max="2" width="16.140625" style="74" customWidth="1"/>
    <col min="3" max="3" width="13.85546875" style="74" customWidth="1"/>
    <col min="4" max="4" width="12" style="75" customWidth="1"/>
    <col min="5" max="6" width="7.140625" style="75" customWidth="1"/>
    <col min="7" max="7" width="11.7109375" style="75" customWidth="1"/>
    <col min="8" max="8" width="12.140625" style="74" customWidth="1"/>
    <col min="9" max="10" width="7.140625" style="74" customWidth="1"/>
    <col min="11" max="11" width="10.85546875" style="74" customWidth="1"/>
    <col min="12" max="14" width="7.140625" style="74" customWidth="1"/>
    <col min="15" max="15" width="10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1115</v>
      </c>
    </row>
    <row r="6" spans="1:18" x14ac:dyDescent="0.2">
      <c r="A6" s="77"/>
      <c r="B6" s="77"/>
      <c r="C6" s="77"/>
      <c r="D6" s="79" t="s">
        <v>695</v>
      </c>
      <c r="E6" s="79"/>
      <c r="F6" s="79"/>
      <c r="G6" s="79"/>
      <c r="H6" s="79" t="s">
        <v>695</v>
      </c>
      <c r="I6" s="77"/>
      <c r="J6" s="77"/>
      <c r="K6" s="77"/>
      <c r="L6" s="79" t="s">
        <v>695</v>
      </c>
      <c r="M6" s="77"/>
      <c r="N6" s="77"/>
      <c r="O6" s="77"/>
      <c r="P6" s="79" t="s">
        <v>695</v>
      </c>
      <c r="Q6" s="77"/>
      <c r="R6" s="77"/>
    </row>
    <row r="7" spans="1:18" x14ac:dyDescent="0.2">
      <c r="A7" s="77"/>
      <c r="B7" s="77"/>
      <c r="C7" s="77"/>
      <c r="D7" s="78" t="s">
        <v>696</v>
      </c>
      <c r="E7" s="80"/>
      <c r="F7" s="80"/>
      <c r="G7" s="80"/>
      <c r="H7" s="78" t="s">
        <v>696</v>
      </c>
      <c r="I7" s="81"/>
      <c r="J7" s="81"/>
      <c r="K7" s="81"/>
      <c r="L7" s="78" t="s">
        <v>696</v>
      </c>
      <c r="M7" s="81"/>
      <c r="N7" s="81"/>
      <c r="O7" s="81"/>
      <c r="P7" s="78" t="s">
        <v>696</v>
      </c>
      <c r="Q7" s="81"/>
      <c r="R7" s="81"/>
    </row>
    <row r="8" spans="1:18" x14ac:dyDescent="0.2">
      <c r="A8" s="77" t="s">
        <v>697</v>
      </c>
      <c r="B8" s="77" t="s">
        <v>698</v>
      </c>
      <c r="C8" s="78" t="s">
        <v>699</v>
      </c>
      <c r="D8" s="79" t="s">
        <v>700</v>
      </c>
      <c r="E8" s="78" t="s">
        <v>701</v>
      </c>
      <c r="F8" s="78" t="s">
        <v>735</v>
      </c>
      <c r="G8" s="81" t="s">
        <v>703</v>
      </c>
      <c r="H8" s="77" t="s">
        <v>704</v>
      </c>
      <c r="I8" s="80" t="s">
        <v>705</v>
      </c>
      <c r="J8" s="80" t="s">
        <v>736</v>
      </c>
      <c r="K8" s="81" t="s">
        <v>707</v>
      </c>
      <c r="L8" s="77" t="s">
        <v>708</v>
      </c>
      <c r="M8" s="80" t="s">
        <v>709</v>
      </c>
      <c r="N8" s="80" t="s">
        <v>737</v>
      </c>
      <c r="O8" s="80" t="s">
        <v>711</v>
      </c>
      <c r="P8" s="88" t="s">
        <v>712</v>
      </c>
      <c r="Q8" s="82" t="s">
        <v>713</v>
      </c>
      <c r="R8" s="82" t="s">
        <v>738</v>
      </c>
    </row>
    <row r="9" spans="1:18" x14ac:dyDescent="0.2">
      <c r="A9" s="77"/>
      <c r="B9" s="77"/>
      <c r="C9" s="78"/>
      <c r="D9" s="79"/>
      <c r="E9" s="78"/>
      <c r="F9" s="78"/>
      <c r="G9" s="81"/>
      <c r="H9" s="77"/>
      <c r="I9" s="80"/>
      <c r="J9" s="80"/>
      <c r="K9" s="81"/>
      <c r="L9" s="77"/>
      <c r="M9" s="80"/>
      <c r="N9" s="80"/>
      <c r="O9" s="80"/>
      <c r="P9" s="88"/>
      <c r="Q9" s="82"/>
      <c r="R9" s="82"/>
    </row>
    <row r="10" spans="1:18" x14ac:dyDescent="0.2">
      <c r="A10" s="89" t="s">
        <v>1116</v>
      </c>
      <c r="B10" s="89" t="s">
        <v>1117</v>
      </c>
      <c r="C10" s="77"/>
      <c r="D10" s="90"/>
      <c r="E10" s="90"/>
      <c r="F10" s="91" t="s">
        <v>720</v>
      </c>
      <c r="G10" s="79"/>
      <c r="H10" s="77"/>
      <c r="I10" s="88"/>
      <c r="J10" s="88" t="s">
        <v>720</v>
      </c>
      <c r="K10" s="77"/>
      <c r="L10" s="88"/>
      <c r="M10" s="88" t="s">
        <v>717</v>
      </c>
      <c r="N10" s="88"/>
      <c r="O10" s="77"/>
      <c r="P10" s="88"/>
      <c r="Q10" s="88"/>
      <c r="R10" s="77" t="s">
        <v>720</v>
      </c>
    </row>
    <row r="11" spans="1:18" x14ac:dyDescent="0.2">
      <c r="A11" s="89" t="s">
        <v>1118</v>
      </c>
      <c r="B11" s="89" t="s">
        <v>1119</v>
      </c>
      <c r="C11" s="77"/>
      <c r="D11" s="90"/>
      <c r="E11" s="90"/>
      <c r="F11" s="91"/>
      <c r="G11" s="79"/>
      <c r="H11" s="77"/>
      <c r="I11" s="88" t="s">
        <v>717</v>
      </c>
      <c r="J11" s="88"/>
      <c r="K11" s="77"/>
      <c r="L11" s="88"/>
      <c r="M11" s="88"/>
      <c r="N11" s="88"/>
      <c r="O11" s="77"/>
      <c r="P11" s="88"/>
      <c r="Q11" s="88"/>
      <c r="R11" s="77"/>
    </row>
    <row r="12" spans="1:18" x14ac:dyDescent="0.2">
      <c r="A12" s="89" t="s">
        <v>1120</v>
      </c>
      <c r="B12" s="89" t="s">
        <v>1121</v>
      </c>
      <c r="C12" s="77"/>
      <c r="D12" s="90"/>
      <c r="E12" s="90"/>
      <c r="F12" s="91"/>
      <c r="G12" s="79"/>
      <c r="H12" s="77"/>
      <c r="I12" s="88"/>
      <c r="J12" s="88" t="s">
        <v>720</v>
      </c>
      <c r="K12" s="77"/>
      <c r="L12" s="88"/>
      <c r="M12" s="88"/>
      <c r="N12" s="88" t="s">
        <v>720</v>
      </c>
      <c r="O12" s="77"/>
      <c r="P12" s="88"/>
      <c r="Q12" s="88" t="s">
        <v>717</v>
      </c>
      <c r="R12" s="77"/>
    </row>
    <row r="13" spans="1:18" x14ac:dyDescent="0.2">
      <c r="A13" s="89" t="s">
        <v>1122</v>
      </c>
      <c r="B13" s="89" t="s">
        <v>1123</v>
      </c>
      <c r="C13" s="77"/>
      <c r="D13" s="90"/>
      <c r="E13" s="90" t="s">
        <v>717</v>
      </c>
      <c r="F13" s="91"/>
      <c r="G13" s="79"/>
      <c r="H13" s="77"/>
      <c r="I13" s="88"/>
      <c r="J13" s="88"/>
      <c r="K13" s="77"/>
      <c r="L13" s="88"/>
      <c r="M13" s="88"/>
      <c r="N13" s="88"/>
      <c r="O13" s="77"/>
      <c r="P13" s="88"/>
      <c r="Q13" s="88"/>
      <c r="R13" s="77"/>
    </row>
    <row r="14" spans="1:18" x14ac:dyDescent="0.2">
      <c r="A14" s="89" t="s">
        <v>1124</v>
      </c>
      <c r="B14" s="89" t="s">
        <v>1125</v>
      </c>
      <c r="C14" s="77"/>
      <c r="D14" s="90"/>
      <c r="E14" s="90"/>
      <c r="F14" s="91"/>
      <c r="G14" s="79"/>
      <c r="H14" s="77"/>
      <c r="I14" s="88"/>
      <c r="J14" s="88" t="s">
        <v>720</v>
      </c>
      <c r="K14" s="77"/>
      <c r="L14" s="88"/>
      <c r="M14" s="88"/>
      <c r="N14" s="88" t="s">
        <v>720</v>
      </c>
      <c r="O14" s="77"/>
      <c r="P14" s="88"/>
      <c r="Q14" s="88"/>
      <c r="R14" s="77" t="s">
        <v>720</v>
      </c>
    </row>
    <row r="15" spans="1:18" x14ac:dyDescent="0.2">
      <c r="A15" s="89" t="s">
        <v>1126</v>
      </c>
      <c r="B15" s="89" t="s">
        <v>1127</v>
      </c>
      <c r="C15" s="77"/>
      <c r="D15" s="90" t="s">
        <v>721</v>
      </c>
      <c r="E15" s="90"/>
      <c r="F15" s="91"/>
      <c r="G15" s="79"/>
      <c r="H15" s="77"/>
      <c r="I15" s="88"/>
      <c r="J15" s="88"/>
      <c r="K15" s="77"/>
      <c r="L15" s="88" t="s">
        <v>721</v>
      </c>
      <c r="M15" s="88"/>
      <c r="N15" s="88"/>
      <c r="O15" s="77"/>
      <c r="P15" s="88"/>
      <c r="Q15" s="88"/>
      <c r="R15" s="77"/>
    </row>
    <row r="16" spans="1:18" x14ac:dyDescent="0.2">
      <c r="A16" s="89" t="s">
        <v>1128</v>
      </c>
      <c r="B16" s="89" t="s">
        <v>1129</v>
      </c>
      <c r="C16" s="77"/>
      <c r="D16" s="90"/>
      <c r="E16" s="90"/>
      <c r="F16" s="91"/>
      <c r="G16" s="79"/>
      <c r="H16" s="77"/>
      <c r="I16" s="88"/>
      <c r="J16" s="88"/>
      <c r="K16" s="77"/>
      <c r="L16" s="88" t="s">
        <v>721</v>
      </c>
      <c r="M16" s="88" t="s">
        <v>717</v>
      </c>
      <c r="N16" s="88"/>
      <c r="O16" s="77"/>
      <c r="P16" s="88"/>
      <c r="Q16" s="88"/>
      <c r="R16" s="77"/>
    </row>
    <row r="17" spans="1:18" x14ac:dyDescent="0.2">
      <c r="A17" s="89" t="s">
        <v>1130</v>
      </c>
      <c r="B17" s="89" t="s">
        <v>1131</v>
      </c>
      <c r="C17" s="77"/>
      <c r="D17" s="90" t="s">
        <v>721</v>
      </c>
      <c r="E17" s="90"/>
      <c r="F17" s="91"/>
      <c r="G17" s="79"/>
      <c r="H17" s="77"/>
      <c r="I17" s="88"/>
      <c r="J17" s="88"/>
      <c r="K17" s="77"/>
      <c r="L17" s="88"/>
      <c r="M17" s="88"/>
      <c r="N17" s="88" t="s">
        <v>720</v>
      </c>
      <c r="O17" s="77"/>
      <c r="P17" s="88"/>
      <c r="Q17" s="88"/>
      <c r="R17" s="77"/>
    </row>
    <row r="18" spans="1:18" x14ac:dyDescent="0.2">
      <c r="A18" s="89" t="s">
        <v>1132</v>
      </c>
      <c r="B18" s="89" t="s">
        <v>1133</v>
      </c>
      <c r="C18" s="77"/>
      <c r="D18" s="90"/>
      <c r="E18" s="90" t="s">
        <v>717</v>
      </c>
      <c r="F18" s="91"/>
      <c r="G18" s="79"/>
      <c r="H18" s="77" t="s">
        <v>721</v>
      </c>
      <c r="I18" s="88"/>
      <c r="J18" s="88"/>
      <c r="K18" s="77"/>
      <c r="L18" s="88"/>
      <c r="M18" s="88" t="s">
        <v>717</v>
      </c>
      <c r="N18" s="88"/>
      <c r="O18" s="77"/>
      <c r="P18" s="88"/>
      <c r="Q18" s="88"/>
      <c r="R18" s="77"/>
    </row>
    <row r="19" spans="1:18" x14ac:dyDescent="0.2">
      <c r="A19" s="89" t="s">
        <v>1134</v>
      </c>
      <c r="B19" s="89" t="s">
        <v>1135</v>
      </c>
      <c r="C19" s="77"/>
      <c r="D19" s="90"/>
      <c r="E19" s="90"/>
      <c r="F19" s="91" t="s">
        <v>720</v>
      </c>
      <c r="G19" s="79"/>
      <c r="H19" s="77"/>
      <c r="I19" s="88" t="s">
        <v>717</v>
      </c>
      <c r="J19" s="88" t="s">
        <v>720</v>
      </c>
      <c r="K19" s="77"/>
      <c r="L19" s="88"/>
      <c r="M19" s="88" t="s">
        <v>717</v>
      </c>
      <c r="N19" s="88"/>
      <c r="O19" s="77"/>
      <c r="P19" s="88"/>
      <c r="Q19" s="88" t="s">
        <v>717</v>
      </c>
      <c r="R19" s="77"/>
    </row>
    <row r="20" spans="1:18" x14ac:dyDescent="0.2">
      <c r="A20" s="89" t="s">
        <v>1136</v>
      </c>
      <c r="B20" s="89" t="s">
        <v>1137</v>
      </c>
      <c r="C20" s="77"/>
      <c r="D20" s="90"/>
      <c r="E20" s="90" t="s">
        <v>717</v>
      </c>
      <c r="F20" s="91"/>
      <c r="G20" s="79"/>
      <c r="H20" s="77"/>
      <c r="I20" s="88"/>
      <c r="J20" s="88"/>
      <c r="K20" s="77"/>
      <c r="L20" s="88"/>
      <c r="M20" s="88"/>
      <c r="N20" s="88"/>
      <c r="O20" s="77"/>
      <c r="P20" s="88"/>
      <c r="Q20" s="88"/>
      <c r="R20" s="77" t="s">
        <v>720</v>
      </c>
    </row>
    <row r="21" spans="1:18" x14ac:dyDescent="0.2">
      <c r="A21" s="89" t="s">
        <v>1138</v>
      </c>
      <c r="B21" s="89" t="s">
        <v>1139</v>
      </c>
      <c r="C21" s="77"/>
      <c r="D21" s="90"/>
      <c r="E21" s="90" t="s">
        <v>717</v>
      </c>
      <c r="F21" s="91"/>
      <c r="G21" s="79"/>
      <c r="H21" s="77"/>
      <c r="I21" s="88"/>
      <c r="J21" s="88"/>
      <c r="K21" s="77"/>
      <c r="L21" s="88" t="s">
        <v>721</v>
      </c>
      <c r="M21" s="88"/>
      <c r="N21" s="88" t="s">
        <v>720</v>
      </c>
      <c r="O21" s="77"/>
      <c r="P21" s="88" t="s">
        <v>721</v>
      </c>
      <c r="Q21" s="88"/>
      <c r="R21" s="77"/>
    </row>
    <row r="22" spans="1:18" x14ac:dyDescent="0.2">
      <c r="A22" s="89" t="s">
        <v>1140</v>
      </c>
      <c r="B22" s="89" t="s">
        <v>1141</v>
      </c>
      <c r="C22" s="77"/>
      <c r="D22" s="90"/>
      <c r="E22" s="90"/>
      <c r="F22" s="91"/>
      <c r="G22" s="79"/>
      <c r="H22" s="77"/>
      <c r="I22" s="88"/>
      <c r="J22" s="88"/>
      <c r="K22" s="77"/>
      <c r="L22" s="88"/>
      <c r="M22" s="88" t="s">
        <v>717</v>
      </c>
      <c r="N22" s="88"/>
      <c r="O22" s="77"/>
      <c r="P22" s="88"/>
      <c r="Q22" s="88" t="s">
        <v>717</v>
      </c>
      <c r="R22" s="77"/>
    </row>
    <row r="23" spans="1:18" x14ac:dyDescent="0.2">
      <c r="A23" s="89" t="s">
        <v>1142</v>
      </c>
      <c r="B23" s="89" t="s">
        <v>1143</v>
      </c>
      <c r="C23" s="77"/>
      <c r="D23" s="90"/>
      <c r="E23" s="90"/>
      <c r="F23" s="91"/>
      <c r="G23" s="79"/>
      <c r="H23" s="88" t="s">
        <v>721</v>
      </c>
      <c r="I23" s="88"/>
      <c r="J23" s="88"/>
      <c r="K23" s="77"/>
      <c r="L23" s="88"/>
      <c r="M23" s="88"/>
      <c r="N23" s="88"/>
      <c r="O23" s="77"/>
      <c r="P23" s="88"/>
      <c r="Q23" s="88"/>
      <c r="R23" s="77"/>
    </row>
    <row r="24" spans="1:18" x14ac:dyDescent="0.2">
      <c r="A24" s="89" t="s">
        <v>1144</v>
      </c>
      <c r="B24" s="89" t="s">
        <v>1145</v>
      </c>
      <c r="C24" s="77"/>
      <c r="D24" s="90"/>
      <c r="E24" s="90"/>
      <c r="F24" s="91"/>
      <c r="G24" s="79"/>
      <c r="H24" s="77"/>
      <c r="I24" s="88" t="s">
        <v>717</v>
      </c>
      <c r="J24" s="88"/>
      <c r="K24" s="77"/>
      <c r="L24" s="88"/>
      <c r="M24" s="88"/>
      <c r="N24" s="88" t="s">
        <v>720</v>
      </c>
      <c r="O24" s="77"/>
      <c r="P24" s="88"/>
      <c r="Q24" s="88"/>
      <c r="R24" s="77" t="s">
        <v>720</v>
      </c>
    </row>
    <row r="25" spans="1:18" x14ac:dyDescent="0.2">
      <c r="A25" s="89" t="s">
        <v>1146</v>
      </c>
      <c r="B25" s="89" t="s">
        <v>1147</v>
      </c>
      <c r="C25" s="77"/>
      <c r="D25" s="90"/>
      <c r="E25" s="90"/>
      <c r="F25" s="91" t="s">
        <v>720</v>
      </c>
      <c r="G25" s="79"/>
      <c r="H25" s="77"/>
      <c r="I25" s="88"/>
      <c r="J25" s="88"/>
      <c r="K25" s="77"/>
      <c r="L25" s="88"/>
      <c r="M25" s="88"/>
      <c r="N25" s="88"/>
      <c r="O25" s="77"/>
      <c r="P25" s="88"/>
      <c r="Q25" s="88"/>
      <c r="R25" s="77"/>
    </row>
    <row r="26" spans="1:18" x14ac:dyDescent="0.2">
      <c r="A26" s="89" t="s">
        <v>1148</v>
      </c>
      <c r="B26" s="89" t="s">
        <v>1149</v>
      </c>
      <c r="C26" s="77"/>
      <c r="D26" s="90"/>
      <c r="E26" s="90"/>
      <c r="F26" s="91"/>
      <c r="G26" s="79"/>
      <c r="H26" s="77"/>
      <c r="I26" s="88"/>
      <c r="J26" s="88"/>
      <c r="K26" s="77"/>
      <c r="L26" s="88"/>
      <c r="M26" s="88"/>
      <c r="N26" s="88" t="s">
        <v>720</v>
      </c>
      <c r="O26" s="77"/>
      <c r="P26" s="88" t="s">
        <v>721</v>
      </c>
      <c r="Q26" s="88" t="s">
        <v>717</v>
      </c>
      <c r="R26" s="77"/>
    </row>
    <row r="27" spans="1:18" x14ac:dyDescent="0.2">
      <c r="A27" s="89" t="s">
        <v>1150</v>
      </c>
      <c r="B27" s="89" t="s">
        <v>1149</v>
      </c>
      <c r="C27" s="77"/>
      <c r="D27" s="90"/>
      <c r="E27" s="90"/>
      <c r="F27" s="91"/>
      <c r="G27" s="79"/>
      <c r="H27" s="77"/>
      <c r="I27" s="88"/>
      <c r="J27" s="88" t="s">
        <v>720</v>
      </c>
      <c r="K27" s="77"/>
      <c r="L27" s="88"/>
      <c r="M27" s="88" t="s">
        <v>717</v>
      </c>
      <c r="N27" s="88"/>
      <c r="O27" s="77"/>
      <c r="P27" s="88"/>
      <c r="Q27" s="88"/>
      <c r="R27" s="77"/>
    </row>
    <row r="28" spans="1:18" x14ac:dyDescent="0.2">
      <c r="A28" s="89" t="s">
        <v>1151</v>
      </c>
      <c r="B28" s="89" t="s">
        <v>1149</v>
      </c>
      <c r="C28" s="77"/>
      <c r="D28" s="90"/>
      <c r="E28" s="90"/>
      <c r="F28" s="91"/>
      <c r="G28" s="79"/>
      <c r="H28" s="77"/>
      <c r="I28" s="88" t="s">
        <v>717</v>
      </c>
      <c r="J28" s="88"/>
      <c r="K28" s="77"/>
      <c r="L28" s="88"/>
      <c r="M28" s="88"/>
      <c r="N28" s="88"/>
      <c r="O28" s="77"/>
      <c r="P28" s="88"/>
      <c r="Q28" s="88"/>
      <c r="R28" s="77"/>
    </row>
    <row r="29" spans="1:18" x14ac:dyDescent="0.2">
      <c r="A29" s="89" t="s">
        <v>1152</v>
      </c>
      <c r="B29" s="89" t="s">
        <v>1149</v>
      </c>
      <c r="C29" s="77"/>
      <c r="D29" s="90"/>
      <c r="E29" s="90"/>
      <c r="F29" s="91"/>
      <c r="G29" s="79"/>
      <c r="H29" s="77"/>
      <c r="I29" s="88"/>
      <c r="J29" s="88"/>
      <c r="K29" s="77"/>
      <c r="L29" s="88" t="s">
        <v>721</v>
      </c>
      <c r="M29" s="88"/>
      <c r="N29" s="88"/>
      <c r="O29" s="77"/>
      <c r="P29" s="88"/>
      <c r="Q29" s="88"/>
      <c r="R29" s="77"/>
    </row>
    <row r="30" spans="1:18" x14ac:dyDescent="0.2">
      <c r="A30" s="89" t="s">
        <v>1153</v>
      </c>
      <c r="B30" s="89" t="s">
        <v>1149</v>
      </c>
      <c r="C30" s="77"/>
      <c r="D30" s="90"/>
      <c r="E30" s="90"/>
      <c r="F30" s="91"/>
      <c r="G30" s="79"/>
      <c r="H30" s="77"/>
      <c r="I30" s="88"/>
      <c r="J30" s="88"/>
      <c r="K30" s="77"/>
      <c r="L30" s="88"/>
      <c r="M30" s="88"/>
      <c r="N30" s="88"/>
      <c r="O30" s="77"/>
      <c r="P30" s="88" t="s">
        <v>721</v>
      </c>
      <c r="Q30" s="88"/>
      <c r="R30" s="77"/>
    </row>
  </sheetData>
  <phoneticPr fontId="12" type="noConversion"/>
  <pageMargins left="0.08" right="0.08" top="0.5" bottom="0.8" header="0.5" footer="0.5"/>
  <pageSetup scale="73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3"/>
  <sheetViews>
    <sheetView defaultGridColor="0" colorId="22" zoomScale="50" zoomScaleNormal="87" workbookViewId="0">
      <selection activeCell="P61" sqref="P61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646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1154</v>
      </c>
      <c r="B9" s="77" t="s">
        <v>1155</v>
      </c>
      <c r="C9" s="77"/>
      <c r="D9" s="78"/>
      <c r="E9" s="78"/>
      <c r="F9" s="78"/>
      <c r="G9" s="78"/>
      <c r="H9" s="80" t="s">
        <v>721</v>
      </c>
      <c r="I9" s="80" t="s">
        <v>717</v>
      </c>
      <c r="J9" s="80" t="s">
        <v>720</v>
      </c>
      <c r="K9" s="80"/>
      <c r="L9" s="80"/>
      <c r="M9" s="80" t="s">
        <v>717</v>
      </c>
      <c r="N9" s="80" t="s">
        <v>720</v>
      </c>
      <c r="O9" s="80"/>
      <c r="P9" s="80"/>
      <c r="Q9" s="82" t="s">
        <v>717</v>
      </c>
      <c r="R9" s="82"/>
    </row>
    <row r="10" spans="1:18" x14ac:dyDescent="0.2">
      <c r="A10" s="77" t="s">
        <v>1156</v>
      </c>
      <c r="B10" s="77" t="s">
        <v>1157</v>
      </c>
      <c r="C10" s="77"/>
      <c r="D10" s="78"/>
      <c r="E10" s="78" t="s">
        <v>717</v>
      </c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A11" s="77" t="s">
        <v>1158</v>
      </c>
      <c r="B11" s="77" t="s">
        <v>1159</v>
      </c>
      <c r="C11" s="77"/>
      <c r="D11" s="78"/>
      <c r="E11" s="78"/>
      <c r="F11" s="78"/>
      <c r="G11" s="78"/>
      <c r="H11" s="80"/>
      <c r="I11" s="80"/>
      <c r="J11" s="80"/>
      <c r="K11" s="80"/>
      <c r="L11" s="80"/>
      <c r="M11" s="80"/>
      <c r="N11" s="80"/>
      <c r="O11" s="80"/>
      <c r="P11" s="80"/>
      <c r="Q11" s="82"/>
      <c r="R11" s="82"/>
    </row>
    <row r="12" spans="1:18" x14ac:dyDescent="0.2">
      <c r="A12" s="77" t="s">
        <v>1160</v>
      </c>
      <c r="B12" s="77" t="s">
        <v>1161</v>
      </c>
      <c r="C12" s="77"/>
      <c r="D12" s="78"/>
      <c r="E12" s="78"/>
      <c r="F12" s="78"/>
      <c r="G12" s="78"/>
      <c r="H12" s="80"/>
      <c r="I12" s="80" t="s">
        <v>717</v>
      </c>
      <c r="J12" s="80"/>
      <c r="K12" s="80"/>
      <c r="L12" s="80" t="s">
        <v>721</v>
      </c>
      <c r="M12" s="80"/>
      <c r="N12" s="80" t="s">
        <v>720</v>
      </c>
      <c r="O12" s="80"/>
      <c r="P12" s="80" t="s">
        <v>721</v>
      </c>
      <c r="Q12" s="82"/>
      <c r="R12" s="82"/>
    </row>
    <row r="13" spans="1:18" x14ac:dyDescent="0.2">
      <c r="A13" s="77" t="s">
        <v>1162</v>
      </c>
      <c r="B13" s="77" t="s">
        <v>1163</v>
      </c>
      <c r="C13" s="77"/>
      <c r="D13" s="79"/>
      <c r="E13" s="79"/>
      <c r="F13" s="79"/>
      <c r="G13" s="79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 t="s">
        <v>720</v>
      </c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0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647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1164</v>
      </c>
      <c r="B9" s="77" t="s">
        <v>1165</v>
      </c>
      <c r="C9" s="77"/>
      <c r="D9" s="78"/>
      <c r="E9" s="78"/>
      <c r="F9" s="78"/>
      <c r="G9" s="78"/>
      <c r="H9" s="80"/>
      <c r="I9" s="80"/>
      <c r="J9" s="80" t="s">
        <v>720</v>
      </c>
      <c r="K9" s="80"/>
      <c r="L9" s="80"/>
      <c r="M9" s="80"/>
      <c r="N9" s="80" t="s">
        <v>720</v>
      </c>
      <c r="O9" s="80"/>
      <c r="P9" s="80"/>
      <c r="Q9" s="82"/>
      <c r="R9" s="82" t="s">
        <v>720</v>
      </c>
    </row>
    <row r="10" spans="1:18" x14ac:dyDescent="0.2">
      <c r="A10" s="77" t="s">
        <v>1166</v>
      </c>
      <c r="B10" s="77" t="s">
        <v>1167</v>
      </c>
      <c r="C10" s="77"/>
      <c r="D10" s="78" t="s">
        <v>721</v>
      </c>
      <c r="E10" s="78"/>
      <c r="F10" s="78"/>
      <c r="G10" s="78"/>
      <c r="H10" s="80" t="s">
        <v>721</v>
      </c>
      <c r="I10" s="80"/>
      <c r="J10" s="80"/>
      <c r="K10" s="80"/>
      <c r="L10" s="80" t="s">
        <v>721</v>
      </c>
      <c r="M10" s="80"/>
      <c r="N10" s="80"/>
      <c r="O10" s="80"/>
      <c r="P10" s="80" t="s">
        <v>721</v>
      </c>
      <c r="Q10" s="82"/>
      <c r="R10" s="82" t="s">
        <v>720</v>
      </c>
    </row>
    <row r="11" spans="1:18" x14ac:dyDescent="0.2">
      <c r="A11" s="77" t="s">
        <v>1168</v>
      </c>
      <c r="B11" s="77" t="s">
        <v>1169</v>
      </c>
      <c r="C11" s="77"/>
      <c r="D11" s="78"/>
      <c r="E11" s="78" t="s">
        <v>717</v>
      </c>
      <c r="F11" s="78"/>
      <c r="G11" s="78"/>
      <c r="H11" s="80"/>
      <c r="I11" s="80" t="s">
        <v>717</v>
      </c>
      <c r="J11" s="80"/>
      <c r="K11" s="80"/>
      <c r="L11" s="80"/>
      <c r="M11" s="80" t="s">
        <v>717</v>
      </c>
      <c r="N11" s="80"/>
      <c r="O11" s="80"/>
      <c r="P11" s="80"/>
      <c r="Q11" s="82" t="s">
        <v>717</v>
      </c>
      <c r="R11" s="82" t="s">
        <v>720</v>
      </c>
    </row>
    <row r="12" spans="1:18" x14ac:dyDescent="0.2">
      <c r="A12" s="77" t="s">
        <v>1170</v>
      </c>
      <c r="B12" s="77" t="s">
        <v>1171</v>
      </c>
      <c r="C12" s="77"/>
      <c r="D12" s="78"/>
      <c r="E12" s="78" t="s">
        <v>717</v>
      </c>
      <c r="F12" s="78" t="s">
        <v>720</v>
      </c>
      <c r="G12" s="78"/>
      <c r="H12" s="80"/>
      <c r="I12" s="80" t="s">
        <v>717</v>
      </c>
      <c r="J12" s="80"/>
      <c r="K12" s="80"/>
      <c r="L12" s="80"/>
      <c r="M12" s="80" t="s">
        <v>717</v>
      </c>
      <c r="N12" s="80"/>
      <c r="O12" s="80"/>
      <c r="P12" s="80" t="s">
        <v>721</v>
      </c>
      <c r="Q12" s="82" t="s">
        <v>717</v>
      </c>
      <c r="R12" s="82" t="s">
        <v>720</v>
      </c>
    </row>
    <row r="13" spans="1:18" x14ac:dyDescent="0.2">
      <c r="A13" s="77" t="s">
        <v>1172</v>
      </c>
      <c r="B13" s="77" t="s">
        <v>1173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 t="s">
        <v>717</v>
      </c>
      <c r="R13" s="82"/>
    </row>
    <row r="14" spans="1:18" x14ac:dyDescent="0.2">
      <c r="A14" s="77" t="s">
        <v>1174</v>
      </c>
      <c r="B14" s="77" t="s">
        <v>1175</v>
      </c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  <c r="Q14" s="82" t="s">
        <v>717</v>
      </c>
      <c r="R14" s="82"/>
    </row>
    <row r="15" spans="1:18" x14ac:dyDescent="0.2">
      <c r="A15" s="77" t="s">
        <v>1176</v>
      </c>
      <c r="B15" s="77" t="s">
        <v>1177</v>
      </c>
      <c r="C15" s="77"/>
      <c r="D15" s="78"/>
      <c r="E15" s="78"/>
      <c r="F15" s="78"/>
      <c r="G15" s="78"/>
      <c r="H15" s="80"/>
      <c r="I15" s="80"/>
      <c r="J15" s="80" t="s">
        <v>720</v>
      </c>
      <c r="K15" s="80"/>
      <c r="L15" s="80"/>
      <c r="M15" s="80"/>
      <c r="N15" s="80"/>
      <c r="O15" s="80"/>
      <c r="P15" s="80"/>
      <c r="Q15" s="82" t="s">
        <v>717</v>
      </c>
      <c r="R15" s="82" t="s">
        <v>720</v>
      </c>
    </row>
    <row r="16" spans="1:18" x14ac:dyDescent="0.2">
      <c r="A16" s="77" t="s">
        <v>1001</v>
      </c>
      <c r="B16" s="77" t="s">
        <v>1178</v>
      </c>
      <c r="C16" s="77"/>
      <c r="D16" s="78"/>
      <c r="E16" s="78"/>
      <c r="F16" s="78"/>
      <c r="G16" s="78"/>
      <c r="H16" s="80"/>
      <c r="I16" s="80"/>
      <c r="J16" s="80"/>
      <c r="K16" s="80"/>
      <c r="L16" s="80" t="s">
        <v>721</v>
      </c>
      <c r="M16" s="80"/>
      <c r="N16" s="80" t="s">
        <v>720</v>
      </c>
      <c r="O16" s="80"/>
      <c r="P16" s="80"/>
      <c r="Q16" s="82"/>
      <c r="R16" s="82"/>
    </row>
    <row r="17" spans="1:18" x14ac:dyDescent="0.2">
      <c r="A17" s="77" t="s">
        <v>1179</v>
      </c>
      <c r="B17" s="77" t="s">
        <v>1180</v>
      </c>
      <c r="C17" s="77"/>
      <c r="D17" s="78"/>
      <c r="E17" s="78"/>
      <c r="F17" s="78"/>
      <c r="G17" s="78"/>
      <c r="H17" s="80"/>
      <c r="I17" s="80"/>
      <c r="J17" s="80"/>
      <c r="K17" s="80"/>
      <c r="L17" s="80"/>
      <c r="M17" s="80"/>
      <c r="N17" s="80"/>
      <c r="O17" s="80"/>
      <c r="P17" s="80" t="s">
        <v>721</v>
      </c>
      <c r="Q17" s="82"/>
      <c r="R17" s="82"/>
    </row>
    <row r="18" spans="1:18" x14ac:dyDescent="0.2">
      <c r="A18" s="87" t="s">
        <v>1181</v>
      </c>
      <c r="B18" s="77" t="s">
        <v>1180</v>
      </c>
      <c r="C18" s="77"/>
      <c r="D18" s="78" t="s">
        <v>721</v>
      </c>
      <c r="E18" s="78"/>
      <c r="F18" s="78"/>
      <c r="G18" s="78"/>
      <c r="H18" s="80" t="s">
        <v>721</v>
      </c>
      <c r="I18" s="80"/>
      <c r="J18" s="80"/>
      <c r="K18" s="80"/>
      <c r="L18" s="80" t="s">
        <v>721</v>
      </c>
      <c r="M18" s="80"/>
      <c r="N18" s="80"/>
      <c r="O18" s="80"/>
      <c r="P18" s="80"/>
      <c r="Q18" s="82"/>
      <c r="R18" s="82"/>
    </row>
    <row r="19" spans="1:18" x14ac:dyDescent="0.2">
      <c r="A19" s="87" t="s">
        <v>1182</v>
      </c>
      <c r="B19" s="77" t="s">
        <v>1180</v>
      </c>
      <c r="C19" s="77"/>
      <c r="D19" s="78"/>
      <c r="E19" s="78"/>
      <c r="F19" s="78"/>
      <c r="G19" s="78"/>
      <c r="H19" s="80"/>
      <c r="I19" s="80" t="s">
        <v>717</v>
      </c>
      <c r="J19" s="80"/>
      <c r="K19" s="80"/>
      <c r="L19" s="80"/>
      <c r="M19" s="80"/>
      <c r="N19" s="80"/>
      <c r="O19" s="80"/>
      <c r="P19" s="80"/>
      <c r="Q19" s="82"/>
      <c r="R19" s="82"/>
    </row>
    <row r="20" spans="1:18" x14ac:dyDescent="0.2">
      <c r="A20" s="87" t="s">
        <v>1183</v>
      </c>
      <c r="B20" s="77" t="s">
        <v>1180</v>
      </c>
      <c r="C20" s="77"/>
      <c r="D20" s="78"/>
      <c r="E20" s="78"/>
      <c r="F20" s="78"/>
      <c r="G20" s="78"/>
      <c r="H20" s="80"/>
      <c r="I20" s="80"/>
      <c r="J20" s="80"/>
      <c r="K20" s="80"/>
      <c r="L20" s="80"/>
      <c r="M20" s="80" t="s">
        <v>717</v>
      </c>
      <c r="N20" s="80"/>
      <c r="O20" s="80"/>
      <c r="P20" s="80"/>
      <c r="Q20" s="82"/>
      <c r="R20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2"/>
  <sheetViews>
    <sheetView defaultGridColor="0" topLeftCell="A2" colorId="22" zoomScale="50" zoomScaleNormal="87" workbookViewId="0">
      <selection activeCell="A15" sqref="A15"/>
    </sheetView>
  </sheetViews>
  <sheetFormatPr defaultColWidth="12" defaultRowHeight="15" x14ac:dyDescent="0.2"/>
  <cols>
    <col min="1" max="1" width="23.28515625" style="74" customWidth="1"/>
    <col min="2" max="2" width="31.28515625" style="74" customWidth="1"/>
    <col min="3" max="4" width="17" style="74" customWidth="1"/>
    <col min="5" max="5" width="12" style="75" customWidth="1"/>
    <col min="6" max="8" width="7.140625" style="75" customWidth="1"/>
    <col min="9" max="9" width="12.140625" style="74" customWidth="1"/>
    <col min="10" max="15" width="7.140625" style="74" customWidth="1"/>
    <col min="16" max="16" width="9.28515625" style="74" customWidth="1"/>
    <col min="17" max="17" width="12.28515625" style="74" customWidth="1"/>
    <col min="18" max="19" width="7.140625" style="74" customWidth="1"/>
    <col min="20" max="16384" width="12" style="74"/>
  </cols>
  <sheetData>
    <row r="1" spans="1:19" x14ac:dyDescent="0.2">
      <c r="A1" s="73" t="s">
        <v>564</v>
      </c>
      <c r="B1" s="74" t="s">
        <v>565</v>
      </c>
    </row>
    <row r="2" spans="1:19" x14ac:dyDescent="0.2">
      <c r="A2" s="73" t="s">
        <v>692</v>
      </c>
      <c r="B2" s="74" t="s">
        <v>549</v>
      </c>
    </row>
    <row r="3" spans="1:19" x14ac:dyDescent="0.2">
      <c r="A3" s="76" t="s">
        <v>693</v>
      </c>
      <c r="B3" s="74" t="s">
        <v>1184</v>
      </c>
    </row>
    <row r="6" spans="1:19" x14ac:dyDescent="0.2">
      <c r="A6" s="77"/>
      <c r="B6" s="77"/>
      <c r="C6" s="77"/>
      <c r="D6" s="77"/>
      <c r="E6" s="79" t="s">
        <v>695</v>
      </c>
      <c r="F6" s="79"/>
      <c r="G6" s="79"/>
      <c r="H6" s="79"/>
      <c r="I6" s="79" t="s">
        <v>695</v>
      </c>
      <c r="J6" s="77"/>
      <c r="K6" s="77"/>
      <c r="L6" s="77"/>
      <c r="M6" s="79" t="s">
        <v>695</v>
      </c>
      <c r="N6" s="77"/>
      <c r="O6" s="77"/>
      <c r="P6" s="77"/>
      <c r="Q6" s="79" t="s">
        <v>695</v>
      </c>
      <c r="R6" s="77"/>
      <c r="S6" s="77"/>
    </row>
    <row r="7" spans="1:19" x14ac:dyDescent="0.2">
      <c r="A7" s="77"/>
      <c r="B7" s="77"/>
      <c r="C7" s="77"/>
      <c r="D7" s="77"/>
      <c r="E7" s="78" t="s">
        <v>696</v>
      </c>
      <c r="F7" s="80"/>
      <c r="G7" s="80"/>
      <c r="H7" s="80"/>
      <c r="I7" s="78" t="s">
        <v>696</v>
      </c>
      <c r="J7" s="81"/>
      <c r="K7" s="81"/>
      <c r="L7" s="81"/>
      <c r="M7" s="78" t="s">
        <v>696</v>
      </c>
      <c r="N7" s="81"/>
      <c r="O7" s="81"/>
      <c r="P7" s="81"/>
      <c r="Q7" s="78" t="s">
        <v>696</v>
      </c>
      <c r="R7" s="81"/>
      <c r="S7" s="81"/>
    </row>
    <row r="8" spans="1:19" x14ac:dyDescent="0.2">
      <c r="A8" s="77" t="s">
        <v>697</v>
      </c>
      <c r="B8" s="77" t="s">
        <v>698</v>
      </c>
      <c r="C8" s="77"/>
      <c r="D8" s="78" t="s">
        <v>699</v>
      </c>
      <c r="E8" s="79" t="s">
        <v>700</v>
      </c>
      <c r="F8" s="78" t="s">
        <v>701</v>
      </c>
      <c r="G8" s="78" t="s">
        <v>735</v>
      </c>
      <c r="H8" s="81" t="s">
        <v>703</v>
      </c>
      <c r="I8" s="77" t="s">
        <v>704</v>
      </c>
      <c r="J8" s="80" t="s">
        <v>705</v>
      </c>
      <c r="K8" s="80" t="s">
        <v>736</v>
      </c>
      <c r="L8" s="81" t="s">
        <v>707</v>
      </c>
      <c r="M8" s="77" t="s">
        <v>708</v>
      </c>
      <c r="N8" s="80" t="s">
        <v>709</v>
      </c>
      <c r="O8" s="80" t="s">
        <v>737</v>
      </c>
      <c r="P8" s="80" t="s">
        <v>711</v>
      </c>
      <c r="Q8" s="88" t="s">
        <v>712</v>
      </c>
      <c r="R8" s="82" t="s">
        <v>713</v>
      </c>
      <c r="S8" s="82" t="s">
        <v>738</v>
      </c>
    </row>
    <row r="9" spans="1:19" x14ac:dyDescent="0.2">
      <c r="A9" s="77"/>
      <c r="B9" s="77"/>
      <c r="C9" s="77"/>
      <c r="D9" s="78"/>
      <c r="E9" s="79"/>
      <c r="F9" s="78"/>
      <c r="G9" s="78"/>
      <c r="H9" s="81"/>
      <c r="I9" s="77"/>
      <c r="J9" s="80"/>
      <c r="K9" s="80"/>
      <c r="L9" s="81"/>
      <c r="M9" s="77"/>
      <c r="N9" s="80"/>
      <c r="O9" s="80"/>
      <c r="P9" s="80"/>
      <c r="Q9" s="88"/>
      <c r="R9" s="82"/>
      <c r="S9" s="82"/>
    </row>
    <row r="10" spans="1:19" x14ac:dyDescent="0.2">
      <c r="A10" s="77"/>
      <c r="B10" s="77"/>
      <c r="C10" s="77"/>
      <c r="D10" s="77"/>
      <c r="E10" s="77"/>
      <c r="F10" s="78"/>
      <c r="G10" s="79"/>
      <c r="H10" s="78"/>
      <c r="I10" s="78"/>
      <c r="J10" s="81"/>
      <c r="K10" s="77"/>
      <c r="L10" s="80"/>
      <c r="M10" s="88"/>
      <c r="N10" s="88"/>
      <c r="O10" s="88"/>
      <c r="P10" s="88"/>
      <c r="Q10" s="88"/>
      <c r="R10" s="82"/>
      <c r="S10" s="82"/>
    </row>
    <row r="11" spans="1:19" x14ac:dyDescent="0.2">
      <c r="A11" s="89" t="s">
        <v>1150</v>
      </c>
      <c r="B11" s="89" t="s">
        <v>1185</v>
      </c>
      <c r="C11" s="77"/>
      <c r="D11" s="77"/>
      <c r="E11" s="90"/>
      <c r="F11" s="90"/>
      <c r="G11" s="91"/>
      <c r="H11" s="79"/>
      <c r="I11" s="77"/>
      <c r="J11" s="88" t="s">
        <v>717</v>
      </c>
      <c r="K11" s="88"/>
      <c r="L11" s="77"/>
      <c r="M11" s="88" t="s">
        <v>721</v>
      </c>
      <c r="N11" s="88"/>
      <c r="O11" s="88"/>
      <c r="P11" s="77"/>
      <c r="Q11" s="88" t="s">
        <v>721</v>
      </c>
      <c r="R11" s="77"/>
      <c r="S11" s="77"/>
    </row>
    <row r="12" spans="1:19" x14ac:dyDescent="0.2">
      <c r="A12" s="89" t="s">
        <v>1186</v>
      </c>
      <c r="B12" s="89" t="s">
        <v>1185</v>
      </c>
      <c r="C12" s="77"/>
      <c r="D12" s="77"/>
      <c r="E12" s="90" t="s">
        <v>721</v>
      </c>
      <c r="F12" s="90"/>
      <c r="G12" s="91"/>
      <c r="H12" s="79"/>
      <c r="I12" s="88" t="s">
        <v>721</v>
      </c>
      <c r="J12" s="88"/>
      <c r="K12" s="88"/>
      <c r="L12" s="77"/>
      <c r="M12" s="77"/>
      <c r="N12" s="77"/>
      <c r="O12" s="77"/>
      <c r="P12" s="77"/>
      <c r="Q12" s="77"/>
      <c r="R12" s="77"/>
      <c r="S12" s="77"/>
    </row>
  </sheetData>
  <phoneticPr fontId="12" type="noConversion"/>
  <pageMargins left="0.08" right="0.08" top="0.5" bottom="0.8" header="0.5" footer="0.5"/>
  <pageSetup scale="64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defaultRowHeight="15.75" x14ac:dyDescent="0.25"/>
  <cols>
    <col min="1" max="1" width="38.28515625" style="7" customWidth="1"/>
    <col min="2" max="2" width="16.28515625" style="7" customWidth="1"/>
    <col min="3" max="3" width="13.7109375" style="7" customWidth="1"/>
    <col min="4" max="4" width="14.42578125" style="7" customWidth="1"/>
    <col min="5" max="5" width="17.7109375" style="7" customWidth="1"/>
    <col min="6" max="6" width="23.7109375" style="7" customWidth="1"/>
    <col min="7" max="7" width="13" style="7" customWidth="1"/>
    <col min="8" max="8" width="4.7109375" style="7" customWidth="1"/>
    <col min="9" max="9" width="26.7109375" style="7" customWidth="1"/>
    <col min="10" max="10" width="13.85546875" style="7" customWidth="1"/>
    <col min="11" max="16384" width="9.140625" style="7"/>
  </cols>
  <sheetData>
    <row r="1" spans="1:10" x14ac:dyDescent="0.25">
      <c r="A1" s="6" t="s">
        <v>553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 t="s">
        <v>554</v>
      </c>
      <c r="B2" s="6"/>
      <c r="C2" s="6"/>
      <c r="D2" s="6"/>
      <c r="E2" s="6"/>
      <c r="F2" s="6"/>
      <c r="G2" s="6"/>
      <c r="H2" s="6"/>
      <c r="I2" s="6"/>
      <c r="J2" s="6"/>
    </row>
    <row r="3" spans="1:10" ht="9" customHeight="1" x14ac:dyDescent="0.25"/>
    <row r="4" spans="1:10" x14ac:dyDescent="0.25">
      <c r="A4" s="6" t="s">
        <v>534</v>
      </c>
      <c r="B4" s="8" t="s">
        <v>535</v>
      </c>
      <c r="C4"/>
      <c r="D4" s="6" t="s">
        <v>555</v>
      </c>
      <c r="E4" s="6"/>
      <c r="F4" s="31">
        <v>677500</v>
      </c>
      <c r="G4" s="6"/>
    </row>
    <row r="5" spans="1:10" ht="10.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5">
      <c r="A6" s="6" t="s">
        <v>536</v>
      </c>
      <c r="B6" s="8" t="s">
        <v>549</v>
      </c>
      <c r="C6" s="8"/>
      <c r="D6"/>
      <c r="E6"/>
      <c r="F6" s="6"/>
      <c r="G6" s="6"/>
    </row>
    <row r="7" spans="1:10" ht="16.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27"/>
      <c r="B8" s="28" t="s">
        <v>537</v>
      </c>
      <c r="C8" s="29"/>
      <c r="D8" s="28" t="s">
        <v>538</v>
      </c>
      <c r="E8" s="28" t="s">
        <v>538</v>
      </c>
      <c r="F8" s="28" t="s">
        <v>538</v>
      </c>
      <c r="G8"/>
      <c r="H8"/>
      <c r="I8"/>
      <c r="J8"/>
    </row>
    <row r="9" spans="1:10" x14ac:dyDescent="0.25">
      <c r="A9" s="30" t="s">
        <v>568</v>
      </c>
      <c r="B9" s="30" t="s">
        <v>539</v>
      </c>
      <c r="C9" s="30" t="s">
        <v>540</v>
      </c>
      <c r="D9" s="30" t="s">
        <v>541</v>
      </c>
      <c r="E9" s="30" t="s">
        <v>542</v>
      </c>
      <c r="F9" s="30" t="s">
        <v>543</v>
      </c>
      <c r="G9"/>
      <c r="H9"/>
      <c r="I9"/>
      <c r="J9"/>
    </row>
    <row r="10" spans="1:10" x14ac:dyDescent="0.25">
      <c r="A10" s="30" t="s">
        <v>541</v>
      </c>
      <c r="B10" s="30" t="s">
        <v>544</v>
      </c>
      <c r="C10" s="30" t="s">
        <v>545</v>
      </c>
      <c r="D10" s="30" t="s">
        <v>546</v>
      </c>
      <c r="E10" s="30" t="s">
        <v>547</v>
      </c>
      <c r="F10" s="30" t="s">
        <v>548</v>
      </c>
      <c r="G10"/>
      <c r="H10"/>
      <c r="I10"/>
      <c r="J10"/>
    </row>
    <row r="11" spans="1:10" ht="48.75" x14ac:dyDescent="0.25">
      <c r="A11" s="61" t="s">
        <v>611</v>
      </c>
      <c r="B11" s="49">
        <v>46740</v>
      </c>
      <c r="C11" s="47">
        <v>37073</v>
      </c>
      <c r="D11" s="47">
        <v>37073</v>
      </c>
      <c r="E11" s="47">
        <v>37257</v>
      </c>
      <c r="F11" s="47">
        <v>38200</v>
      </c>
      <c r="G11"/>
      <c r="H11"/>
      <c r="I11"/>
      <c r="J11"/>
    </row>
    <row r="12" spans="1:10" ht="36.75" x14ac:dyDescent="0.25">
      <c r="A12" s="61" t="s">
        <v>612</v>
      </c>
      <c r="B12" s="49">
        <v>48585</v>
      </c>
      <c r="C12" s="47">
        <v>37073</v>
      </c>
      <c r="D12" s="47">
        <v>37073</v>
      </c>
      <c r="E12" s="47">
        <v>37104</v>
      </c>
      <c r="F12" s="47">
        <v>37834</v>
      </c>
      <c r="G12"/>
      <c r="H12"/>
      <c r="I12"/>
      <c r="J12"/>
    </row>
    <row r="13" spans="1:10" ht="48.75" x14ac:dyDescent="0.25">
      <c r="A13" s="61" t="s">
        <v>615</v>
      </c>
      <c r="B13" s="49">
        <v>92250</v>
      </c>
      <c r="C13" s="47">
        <v>37073</v>
      </c>
      <c r="D13" s="47">
        <v>36892</v>
      </c>
      <c r="E13" s="48" t="s">
        <v>620</v>
      </c>
      <c r="F13" s="47">
        <v>37834</v>
      </c>
      <c r="G13"/>
      <c r="H13"/>
      <c r="I13"/>
      <c r="J13"/>
    </row>
    <row r="14" spans="1:10" ht="24.75" x14ac:dyDescent="0.25">
      <c r="A14" s="62" t="s">
        <v>613</v>
      </c>
      <c r="B14" s="49">
        <v>0</v>
      </c>
      <c r="C14" s="52">
        <v>37073</v>
      </c>
      <c r="D14" s="52">
        <v>37104</v>
      </c>
      <c r="E14" s="50">
        <v>37142</v>
      </c>
      <c r="F14" s="46">
        <v>37834</v>
      </c>
      <c r="G14" s="51"/>
      <c r="H14" s="51"/>
      <c r="I14" s="51"/>
      <c r="J14" s="51"/>
    </row>
    <row r="15" spans="1:10" ht="24.75" x14ac:dyDescent="0.25">
      <c r="A15" s="62" t="s">
        <v>614</v>
      </c>
      <c r="B15" s="43">
        <v>0</v>
      </c>
      <c r="C15" s="45">
        <v>36342</v>
      </c>
      <c r="D15" s="52">
        <v>37073</v>
      </c>
      <c r="E15" s="52">
        <v>37104</v>
      </c>
      <c r="F15" s="52">
        <v>38108</v>
      </c>
      <c r="G15"/>
      <c r="H15"/>
      <c r="I15"/>
      <c r="J15"/>
    </row>
    <row r="16" spans="1:10" ht="36.75" x14ac:dyDescent="0.25">
      <c r="A16" s="62" t="s">
        <v>604</v>
      </c>
      <c r="B16" s="43">
        <v>0</v>
      </c>
      <c r="C16" s="45">
        <v>36708</v>
      </c>
      <c r="D16" s="52">
        <v>37165</v>
      </c>
      <c r="E16" s="52">
        <v>37377</v>
      </c>
      <c r="F16" s="46">
        <v>38687</v>
      </c>
      <c r="G16"/>
      <c r="H16"/>
      <c r="I16"/>
      <c r="J16"/>
    </row>
    <row r="17" spans="1:10" ht="36.75" x14ac:dyDescent="0.25">
      <c r="A17" s="62" t="s">
        <v>605</v>
      </c>
      <c r="B17" s="49">
        <v>0</v>
      </c>
      <c r="C17" s="48" t="s">
        <v>620</v>
      </c>
      <c r="D17" s="52">
        <v>37073</v>
      </c>
      <c r="E17" s="52">
        <v>37408</v>
      </c>
      <c r="F17" s="46">
        <v>38203</v>
      </c>
      <c r="G17"/>
      <c r="H17"/>
      <c r="I17"/>
      <c r="J17"/>
    </row>
    <row r="18" spans="1:10" ht="96.75" x14ac:dyDescent="0.25">
      <c r="A18" s="62" t="s">
        <v>616</v>
      </c>
      <c r="B18" s="49">
        <f>97170+37220+7609</f>
        <v>141999</v>
      </c>
      <c r="C18" s="47">
        <v>37073</v>
      </c>
      <c r="D18" s="65">
        <v>37073</v>
      </c>
      <c r="E18" s="48" t="s">
        <v>620</v>
      </c>
      <c r="F18" s="48" t="s">
        <v>620</v>
      </c>
      <c r="G18"/>
      <c r="H18"/>
      <c r="I18"/>
      <c r="J18"/>
    </row>
    <row r="19" spans="1:10" ht="55.9" customHeight="1" x14ac:dyDescent="0.25">
      <c r="A19" s="63" t="s">
        <v>617</v>
      </c>
      <c r="B19" s="49">
        <v>125288</v>
      </c>
      <c r="C19" s="47">
        <v>37073</v>
      </c>
      <c r="D19" s="65">
        <v>37073</v>
      </c>
      <c r="E19" s="48" t="s">
        <v>620</v>
      </c>
      <c r="F19" s="48" t="s">
        <v>620</v>
      </c>
      <c r="G19"/>
      <c r="H19"/>
      <c r="I19"/>
      <c r="J19"/>
    </row>
    <row r="20" spans="1:10" ht="60.75" x14ac:dyDescent="0.25">
      <c r="A20" s="62" t="s">
        <v>618</v>
      </c>
      <c r="B20" s="49">
        <v>147582</v>
      </c>
      <c r="C20" s="47">
        <v>37073</v>
      </c>
      <c r="D20" s="65">
        <v>37073</v>
      </c>
      <c r="E20" s="48" t="s">
        <v>620</v>
      </c>
      <c r="F20" s="48" t="s">
        <v>620</v>
      </c>
      <c r="G20"/>
      <c r="H20"/>
      <c r="I20"/>
      <c r="J20"/>
    </row>
    <row r="21" spans="1:10" ht="36.75" x14ac:dyDescent="0.25">
      <c r="A21" s="62" t="s">
        <v>603</v>
      </c>
      <c r="B21" s="49">
        <v>75056</v>
      </c>
      <c r="C21" s="47">
        <v>37073</v>
      </c>
      <c r="D21" s="65">
        <v>37073</v>
      </c>
      <c r="E21" s="48" t="s">
        <v>620</v>
      </c>
      <c r="F21" s="48" t="s">
        <v>620</v>
      </c>
      <c r="G21"/>
      <c r="H21"/>
      <c r="I21"/>
      <c r="J21"/>
    </row>
    <row r="22" spans="1:10" x14ac:dyDescent="0.25">
      <c r="A22" s="41"/>
      <c r="B22" s="39"/>
      <c r="C22" s="39"/>
      <c r="D22" s="39"/>
      <c r="E22" s="39"/>
      <c r="F22" s="39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 t="s">
        <v>621</v>
      </c>
      <c r="B24" s="66">
        <f>SUM(B11:B23)</f>
        <v>677500</v>
      </c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</sheetData>
  <phoneticPr fontId="0" type="noConversion"/>
  <pageMargins left="0.75" right="0.75" top="0.75" bottom="0.5" header="0.5" footer="0.5"/>
  <pageSetup scale="73" orientation="portrait" r:id="rId1"/>
  <headerFooter alignWithMargins="0">
    <oddFooter>&amp;L&amp;P&amp;C&amp;D&amp;R&amp;F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7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649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764</v>
      </c>
      <c r="B9" s="77" t="s">
        <v>1187</v>
      </c>
      <c r="C9" s="77"/>
      <c r="D9" s="78"/>
      <c r="E9" s="78"/>
      <c r="F9" s="78"/>
      <c r="G9" s="78"/>
      <c r="H9" s="80"/>
      <c r="I9" s="80"/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1188</v>
      </c>
      <c r="B10" s="77" t="s">
        <v>1189</v>
      </c>
      <c r="C10" s="7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 t="s">
        <v>720</v>
      </c>
      <c r="O10" s="80"/>
      <c r="P10" s="80"/>
      <c r="Q10" s="82"/>
      <c r="R10" s="82"/>
    </row>
    <row r="11" spans="1:18" x14ac:dyDescent="0.2">
      <c r="A11" s="87" t="s">
        <v>1190</v>
      </c>
      <c r="B11" s="77" t="s">
        <v>1189</v>
      </c>
      <c r="C11" s="77"/>
      <c r="D11" s="78"/>
      <c r="E11" s="78"/>
      <c r="F11" s="78"/>
      <c r="G11" s="78"/>
      <c r="H11" s="80"/>
      <c r="I11" s="80" t="s">
        <v>717</v>
      </c>
      <c r="J11" s="80"/>
      <c r="K11" s="80"/>
      <c r="L11" s="80"/>
      <c r="M11" s="80"/>
      <c r="N11" s="80"/>
      <c r="O11" s="80"/>
      <c r="P11" s="80"/>
      <c r="Q11" s="82"/>
      <c r="R11" s="82"/>
    </row>
    <row r="12" spans="1:18" x14ac:dyDescent="0.2">
      <c r="A12" s="87" t="s">
        <v>1191</v>
      </c>
      <c r="B12" s="77" t="s">
        <v>1189</v>
      </c>
      <c r="C12" s="77"/>
      <c r="D12" s="78"/>
      <c r="E12" s="78"/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80"/>
      <c r="Q12" s="82"/>
      <c r="R12" s="82"/>
    </row>
    <row r="13" spans="1:18" x14ac:dyDescent="0.2">
      <c r="A13" s="77" t="s">
        <v>1192</v>
      </c>
      <c r="B13" s="77" t="s">
        <v>1193</v>
      </c>
      <c r="C13" s="77"/>
      <c r="D13" s="78" t="s">
        <v>721</v>
      </c>
      <c r="E13" s="78"/>
      <c r="F13" s="78"/>
      <c r="G13" s="78"/>
      <c r="H13" s="80"/>
      <c r="I13" s="80"/>
      <c r="J13" s="80"/>
      <c r="K13" s="80"/>
      <c r="L13" s="80" t="s">
        <v>721</v>
      </c>
      <c r="M13" s="80"/>
      <c r="N13" s="80"/>
      <c r="O13" s="80"/>
      <c r="P13" s="80"/>
      <c r="Q13" s="82"/>
      <c r="R13" s="82"/>
    </row>
    <row r="14" spans="1:18" x14ac:dyDescent="0.2">
      <c r="A14" s="77" t="s">
        <v>1194</v>
      </c>
      <c r="B14" s="77" t="s">
        <v>1195</v>
      </c>
      <c r="C14" s="77"/>
      <c r="D14" s="78"/>
      <c r="E14" s="78" t="s">
        <v>717</v>
      </c>
      <c r="F14" s="78"/>
      <c r="G14" s="78"/>
      <c r="H14" s="80"/>
      <c r="I14" s="80"/>
      <c r="J14" s="80"/>
      <c r="K14" s="80"/>
      <c r="L14" s="80"/>
      <c r="M14" s="80"/>
      <c r="N14" s="80" t="s">
        <v>720</v>
      </c>
      <c r="O14" s="80"/>
      <c r="P14" s="80"/>
      <c r="Q14" s="82"/>
      <c r="R14" s="82" t="s">
        <v>720</v>
      </c>
    </row>
    <row r="15" spans="1:18" x14ac:dyDescent="0.2">
      <c r="A15" s="77" t="s">
        <v>1196</v>
      </c>
      <c r="B15" s="77" t="s">
        <v>1197</v>
      </c>
      <c r="C15" s="77"/>
      <c r="D15" s="78"/>
      <c r="E15" s="78"/>
      <c r="F15" s="78"/>
      <c r="G15" s="78"/>
      <c r="H15" s="80" t="s">
        <v>721</v>
      </c>
      <c r="I15" s="80"/>
      <c r="J15" s="80"/>
      <c r="K15" s="80"/>
      <c r="L15" s="80"/>
      <c r="M15" s="80"/>
      <c r="N15" s="80"/>
      <c r="O15" s="80"/>
      <c r="P15" s="80"/>
      <c r="Q15" s="82"/>
      <c r="R15" s="82"/>
    </row>
    <row r="16" spans="1:18" x14ac:dyDescent="0.2">
      <c r="A16" s="77" t="s">
        <v>1198</v>
      </c>
      <c r="B16" s="77" t="s">
        <v>1199</v>
      </c>
      <c r="C16" s="77"/>
      <c r="D16" s="78"/>
      <c r="E16" s="78"/>
      <c r="F16" s="78" t="s">
        <v>720</v>
      </c>
      <c r="G16" s="78"/>
      <c r="H16" s="80" t="s">
        <v>721</v>
      </c>
      <c r="I16" s="80" t="s">
        <v>717</v>
      </c>
      <c r="J16" s="80" t="s">
        <v>720</v>
      </c>
      <c r="K16" s="80"/>
      <c r="L16" s="80" t="s">
        <v>721</v>
      </c>
      <c r="M16" s="80" t="s">
        <v>717</v>
      </c>
      <c r="N16" s="80" t="s">
        <v>720</v>
      </c>
      <c r="O16" s="80"/>
      <c r="P16" s="80" t="s">
        <v>721</v>
      </c>
      <c r="Q16" s="82" t="s">
        <v>717</v>
      </c>
      <c r="R16" s="82" t="s">
        <v>720</v>
      </c>
    </row>
    <row r="17" spans="1:18" x14ac:dyDescent="0.2">
      <c r="A17" s="77" t="s">
        <v>1200</v>
      </c>
      <c r="B17" s="77" t="s">
        <v>1201</v>
      </c>
      <c r="C17" s="77"/>
      <c r="D17" s="78"/>
      <c r="E17" s="78"/>
      <c r="F17" s="78" t="s">
        <v>720</v>
      </c>
      <c r="G17" s="78"/>
      <c r="H17" s="80"/>
      <c r="I17" s="80"/>
      <c r="J17" s="80" t="s">
        <v>720</v>
      </c>
      <c r="K17" s="80"/>
      <c r="L17" s="80"/>
      <c r="M17" s="80" t="s">
        <v>717</v>
      </c>
      <c r="N17" s="80"/>
      <c r="O17" s="80"/>
      <c r="P17" s="80"/>
      <c r="Q17" s="82" t="s">
        <v>717</v>
      </c>
      <c r="R17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5"/>
  <sheetViews>
    <sheetView defaultGridColor="0" topLeftCell="A5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2" width="17" style="74" customWidth="1"/>
    <col min="3" max="3" width="14.28515625" style="74" customWidth="1"/>
    <col min="4" max="4" width="12" style="75" customWidth="1"/>
    <col min="5" max="6" width="7.140625" style="75" customWidth="1"/>
    <col min="7" max="7" width="11.7109375" style="75" customWidth="1"/>
    <col min="8" max="8" width="12.140625" style="74" customWidth="1"/>
    <col min="9" max="10" width="7.140625" style="74" customWidth="1"/>
    <col min="11" max="11" width="11.5703125" style="74" customWidth="1"/>
    <col min="12" max="14" width="7.140625" style="74" customWidth="1"/>
    <col min="15" max="15" width="10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1202</v>
      </c>
    </row>
    <row r="5" spans="1:18" x14ac:dyDescent="0.2">
      <c r="A5" s="77"/>
      <c r="B5" s="77"/>
      <c r="C5" s="77"/>
      <c r="D5" s="79" t="s">
        <v>695</v>
      </c>
      <c r="E5" s="79"/>
      <c r="F5" s="79"/>
      <c r="G5" s="79"/>
      <c r="H5" s="79" t="s">
        <v>695</v>
      </c>
      <c r="I5" s="77"/>
      <c r="J5" s="77"/>
      <c r="K5" s="77"/>
      <c r="L5" s="79" t="s">
        <v>695</v>
      </c>
      <c r="M5" s="77"/>
      <c r="N5" s="77"/>
      <c r="O5" s="77"/>
      <c r="P5" s="79" t="s">
        <v>695</v>
      </c>
      <c r="Q5" s="77"/>
      <c r="R5" s="77"/>
    </row>
    <row r="6" spans="1:18" x14ac:dyDescent="0.2">
      <c r="A6" s="77"/>
      <c r="B6" s="77"/>
      <c r="C6" s="77"/>
      <c r="D6" s="78" t="s">
        <v>696</v>
      </c>
      <c r="E6" s="80"/>
      <c r="F6" s="80"/>
      <c r="G6" s="80"/>
      <c r="H6" s="78" t="s">
        <v>696</v>
      </c>
      <c r="I6" s="81"/>
      <c r="J6" s="81"/>
      <c r="K6" s="81"/>
      <c r="L6" s="78" t="s">
        <v>696</v>
      </c>
      <c r="M6" s="81"/>
      <c r="N6" s="81"/>
      <c r="O6" s="81"/>
      <c r="P6" s="78" t="s">
        <v>696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9" t="s">
        <v>700</v>
      </c>
      <c r="E7" s="78" t="s">
        <v>701</v>
      </c>
      <c r="F7" s="78" t="s">
        <v>735</v>
      </c>
      <c r="G7" s="81" t="s">
        <v>703</v>
      </c>
      <c r="H7" s="77" t="s">
        <v>704</v>
      </c>
      <c r="I7" s="80" t="s">
        <v>705</v>
      </c>
      <c r="J7" s="80" t="s">
        <v>736</v>
      </c>
      <c r="K7" s="81" t="s">
        <v>707</v>
      </c>
      <c r="L7" s="77" t="s">
        <v>708</v>
      </c>
      <c r="M7" s="80" t="s">
        <v>709</v>
      </c>
      <c r="N7" s="80" t="s">
        <v>737</v>
      </c>
      <c r="O7" s="80" t="s">
        <v>711</v>
      </c>
      <c r="P7" s="88" t="s">
        <v>712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1203</v>
      </c>
      <c r="B9" s="77" t="s">
        <v>949</v>
      </c>
      <c r="C9" s="77"/>
      <c r="D9" s="78"/>
      <c r="E9" s="78"/>
      <c r="F9" s="78"/>
      <c r="G9" s="78"/>
      <c r="H9" s="80"/>
      <c r="I9" s="80"/>
      <c r="J9" s="80"/>
      <c r="K9" s="80"/>
      <c r="L9" s="80"/>
      <c r="M9" s="80"/>
      <c r="N9" s="80"/>
      <c r="O9" s="80"/>
      <c r="P9" s="80"/>
      <c r="Q9" s="82"/>
      <c r="R9" s="82" t="s">
        <v>720</v>
      </c>
    </row>
    <row r="10" spans="1:18" x14ac:dyDescent="0.2">
      <c r="A10" s="77" t="s">
        <v>1204</v>
      </c>
      <c r="B10" s="77" t="s">
        <v>1205</v>
      </c>
      <c r="C10" s="7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 t="s">
        <v>720</v>
      </c>
      <c r="O10" s="80"/>
      <c r="P10" s="80"/>
      <c r="Q10" s="82"/>
      <c r="R10" s="82"/>
    </row>
    <row r="11" spans="1:18" x14ac:dyDescent="0.2">
      <c r="A11" s="77" t="s">
        <v>1206</v>
      </c>
      <c r="B11" s="77" t="s">
        <v>751</v>
      </c>
      <c r="C11" s="77"/>
      <c r="D11" s="78"/>
      <c r="E11" s="78"/>
      <c r="F11" s="78"/>
      <c r="G11" s="78"/>
      <c r="H11" s="80"/>
      <c r="I11" s="80"/>
      <c r="J11" s="80"/>
      <c r="K11" s="80"/>
      <c r="L11" s="80" t="s">
        <v>721</v>
      </c>
      <c r="M11" s="80"/>
      <c r="N11" s="80"/>
      <c r="O11" s="80"/>
      <c r="P11" s="80"/>
      <c r="Q11" s="82"/>
      <c r="R11" s="82"/>
    </row>
    <row r="12" spans="1:18" x14ac:dyDescent="0.2">
      <c r="A12" s="77" t="s">
        <v>1207</v>
      </c>
      <c r="B12" s="77" t="s">
        <v>1079</v>
      </c>
      <c r="C12" s="77"/>
      <c r="D12" s="78" t="s">
        <v>721</v>
      </c>
      <c r="E12" s="78"/>
      <c r="F12" s="78"/>
      <c r="G12" s="78"/>
      <c r="H12" s="80" t="s">
        <v>721</v>
      </c>
      <c r="I12" s="80"/>
      <c r="J12" s="80" t="s">
        <v>720</v>
      </c>
      <c r="K12" s="80"/>
      <c r="L12" s="80" t="s">
        <v>721</v>
      </c>
      <c r="M12" s="80"/>
      <c r="N12" s="80"/>
      <c r="O12" s="80"/>
      <c r="P12" s="80"/>
      <c r="Q12" s="82"/>
      <c r="R12" s="82"/>
    </row>
    <row r="13" spans="1:18" x14ac:dyDescent="0.2">
      <c r="A13" s="77" t="s">
        <v>1208</v>
      </c>
      <c r="B13" s="77" t="s">
        <v>1209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/>
      <c r="R13" s="82"/>
    </row>
    <row r="14" spans="1:18" x14ac:dyDescent="0.2">
      <c r="A14" s="77" t="s">
        <v>1210</v>
      </c>
      <c r="B14" s="77" t="s">
        <v>1211</v>
      </c>
      <c r="C14" s="77"/>
      <c r="D14" s="78"/>
      <c r="E14" s="78"/>
      <c r="F14" s="78" t="s">
        <v>720</v>
      </c>
      <c r="G14" s="78"/>
      <c r="H14" s="80"/>
      <c r="I14" s="80"/>
      <c r="J14" s="80"/>
      <c r="K14" s="80"/>
      <c r="L14" s="80"/>
      <c r="M14" s="80" t="s">
        <v>717</v>
      </c>
      <c r="N14" s="80"/>
      <c r="O14" s="80"/>
      <c r="P14" s="80"/>
      <c r="Q14" s="82" t="s">
        <v>717</v>
      </c>
      <c r="R14" s="82"/>
    </row>
    <row r="15" spans="1:18" x14ac:dyDescent="0.2">
      <c r="A15" s="77" t="s">
        <v>1212</v>
      </c>
      <c r="B15" s="77" t="s">
        <v>1213</v>
      </c>
      <c r="C15" s="77"/>
      <c r="D15" s="78"/>
      <c r="E15" s="78"/>
      <c r="F15" s="78"/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2"/>
      <c r="R15" s="82"/>
    </row>
    <row r="16" spans="1:18" x14ac:dyDescent="0.2">
      <c r="A16" s="77" t="s">
        <v>1214</v>
      </c>
      <c r="B16" s="77" t="s">
        <v>951</v>
      </c>
      <c r="C16" s="77"/>
      <c r="D16" s="78" t="s">
        <v>721</v>
      </c>
      <c r="E16" s="78"/>
      <c r="F16" s="78"/>
      <c r="G16" s="78"/>
      <c r="H16" s="80"/>
      <c r="I16" s="80"/>
      <c r="J16" s="80"/>
      <c r="K16" s="80"/>
      <c r="L16" s="80" t="s">
        <v>721</v>
      </c>
      <c r="M16" s="80"/>
      <c r="N16" s="80"/>
      <c r="O16" s="80"/>
      <c r="P16" s="80"/>
      <c r="Q16" s="82" t="s">
        <v>717</v>
      </c>
      <c r="R16" s="82"/>
    </row>
    <row r="17" spans="1:18" x14ac:dyDescent="0.2">
      <c r="A17" s="77" t="s">
        <v>1215</v>
      </c>
      <c r="B17" s="77" t="s">
        <v>982</v>
      </c>
      <c r="C17" s="77"/>
      <c r="D17" s="78"/>
      <c r="E17" s="78"/>
      <c r="F17" s="78" t="s">
        <v>720</v>
      </c>
      <c r="G17" s="78"/>
      <c r="H17" s="80"/>
      <c r="I17" s="80" t="s">
        <v>717</v>
      </c>
      <c r="J17" s="80" t="s">
        <v>720</v>
      </c>
      <c r="K17" s="80"/>
      <c r="L17" s="80"/>
      <c r="M17" s="80"/>
      <c r="N17" s="80"/>
      <c r="O17" s="80"/>
      <c r="P17" s="80" t="s">
        <v>721</v>
      </c>
      <c r="Q17" s="82"/>
      <c r="R17" s="82" t="s">
        <v>720</v>
      </c>
    </row>
    <row r="18" spans="1:18" x14ac:dyDescent="0.2">
      <c r="A18" s="77" t="s">
        <v>1216</v>
      </c>
      <c r="B18" s="77" t="s">
        <v>1217</v>
      </c>
      <c r="C18" s="77"/>
      <c r="D18" s="78"/>
      <c r="E18" s="78"/>
      <c r="F18" s="78"/>
      <c r="G18" s="78"/>
      <c r="H18" s="80"/>
      <c r="I18" s="80"/>
      <c r="J18" s="80"/>
      <c r="K18" s="80"/>
      <c r="L18" s="80"/>
      <c r="M18" s="80"/>
      <c r="N18" s="80"/>
      <c r="O18" s="80"/>
      <c r="P18" s="80"/>
      <c r="Q18" s="82"/>
      <c r="R18" s="82"/>
    </row>
    <row r="19" spans="1:18" x14ac:dyDescent="0.2">
      <c r="A19" s="77" t="s">
        <v>1218</v>
      </c>
      <c r="B19" s="77" t="s">
        <v>1219</v>
      </c>
      <c r="C19" s="77"/>
      <c r="D19" s="78"/>
      <c r="E19" s="78" t="s">
        <v>717</v>
      </c>
      <c r="F19" s="78"/>
      <c r="G19" s="78"/>
      <c r="H19" s="80" t="s">
        <v>721</v>
      </c>
      <c r="I19" s="80"/>
      <c r="J19" s="80"/>
      <c r="K19" s="80"/>
      <c r="L19" s="80" t="s">
        <v>721</v>
      </c>
      <c r="M19" s="80" t="s">
        <v>717</v>
      </c>
      <c r="N19" s="80"/>
      <c r="O19" s="80"/>
      <c r="P19" s="80" t="s">
        <v>721</v>
      </c>
      <c r="Q19" s="82" t="s">
        <v>717</v>
      </c>
      <c r="R19" s="82" t="s">
        <v>720</v>
      </c>
    </row>
    <row r="20" spans="1:18" x14ac:dyDescent="0.2">
      <c r="A20" s="77" t="s">
        <v>1220</v>
      </c>
      <c r="B20" s="77" t="s">
        <v>1221</v>
      </c>
      <c r="C20" s="77"/>
      <c r="D20" s="78" t="s">
        <v>721</v>
      </c>
      <c r="E20" s="78"/>
      <c r="F20" s="78" t="s">
        <v>720</v>
      </c>
      <c r="G20" s="78"/>
      <c r="H20" s="80"/>
      <c r="I20" s="80"/>
      <c r="J20" s="80" t="s">
        <v>720</v>
      </c>
      <c r="K20" s="80"/>
      <c r="L20" s="80"/>
      <c r="M20" s="80" t="s">
        <v>717</v>
      </c>
      <c r="N20" s="80"/>
      <c r="O20" s="80"/>
      <c r="P20" s="80"/>
      <c r="Q20" s="82" t="s">
        <v>717</v>
      </c>
      <c r="R20" s="82" t="s">
        <v>720</v>
      </c>
    </row>
    <row r="21" spans="1:18" x14ac:dyDescent="0.2">
      <c r="A21" s="77" t="s">
        <v>1222</v>
      </c>
      <c r="B21" s="77" t="s">
        <v>1223</v>
      </c>
      <c r="C21" s="77"/>
      <c r="D21" s="78"/>
      <c r="E21" s="78"/>
      <c r="F21" s="78"/>
      <c r="G21" s="78"/>
      <c r="H21" s="80"/>
      <c r="I21" s="80"/>
      <c r="J21" s="80"/>
      <c r="K21" s="80"/>
      <c r="L21" s="80"/>
      <c r="M21" s="80"/>
      <c r="N21" s="80"/>
      <c r="O21" s="80"/>
      <c r="P21" s="80"/>
      <c r="Q21" s="82"/>
      <c r="R21" s="82"/>
    </row>
    <row r="22" spans="1:18" x14ac:dyDescent="0.2">
      <c r="A22" s="77" t="s">
        <v>1224</v>
      </c>
      <c r="B22" s="77" t="s">
        <v>1225</v>
      </c>
      <c r="C22" s="77"/>
      <c r="D22" s="78"/>
      <c r="E22" s="78"/>
      <c r="F22" s="78"/>
      <c r="G22" s="78"/>
      <c r="H22" s="80" t="s">
        <v>721</v>
      </c>
      <c r="I22" s="80"/>
      <c r="J22" s="80"/>
      <c r="K22" s="80"/>
      <c r="L22" s="80"/>
      <c r="M22" s="80"/>
      <c r="N22" s="80"/>
      <c r="O22" s="80"/>
      <c r="P22" s="80"/>
      <c r="Q22" s="82"/>
      <c r="R22" s="82"/>
    </row>
    <row r="23" spans="1:18" x14ac:dyDescent="0.2">
      <c r="A23" s="77" t="s">
        <v>1226</v>
      </c>
      <c r="B23" s="77" t="s">
        <v>1227</v>
      </c>
      <c r="C23" s="77"/>
      <c r="D23" s="78"/>
      <c r="E23" s="78"/>
      <c r="F23" s="78"/>
      <c r="G23" s="78"/>
      <c r="H23" s="80"/>
      <c r="I23" s="80"/>
      <c r="J23" s="80"/>
      <c r="K23" s="80"/>
      <c r="L23" s="80"/>
      <c r="M23" s="80"/>
      <c r="N23" s="80" t="s">
        <v>720</v>
      </c>
      <c r="O23" s="80"/>
      <c r="P23" s="80"/>
      <c r="Q23" s="82"/>
      <c r="R23" s="82"/>
    </row>
    <row r="24" spans="1:18" x14ac:dyDescent="0.2">
      <c r="A24" s="87" t="s">
        <v>1228</v>
      </c>
      <c r="B24" s="77" t="s">
        <v>1227</v>
      </c>
      <c r="C24" s="77"/>
      <c r="D24" s="78"/>
      <c r="E24" s="78" t="s">
        <v>717</v>
      </c>
      <c r="F24" s="78"/>
      <c r="G24" s="78"/>
      <c r="H24" s="80"/>
      <c r="I24" s="80" t="s">
        <v>717</v>
      </c>
      <c r="J24" s="80"/>
      <c r="K24" s="80"/>
      <c r="L24" s="80"/>
      <c r="M24" s="80"/>
      <c r="N24" s="80"/>
      <c r="O24" s="80"/>
      <c r="P24" s="80"/>
      <c r="Q24" s="82"/>
      <c r="R24" s="82"/>
    </row>
    <row r="25" spans="1:18" x14ac:dyDescent="0.2">
      <c r="A25" s="77"/>
      <c r="B25" s="77"/>
      <c r="C25" s="77"/>
      <c r="D25" s="78"/>
      <c r="E25" s="78"/>
      <c r="F25" s="78"/>
      <c r="G25" s="78"/>
      <c r="H25" s="80"/>
      <c r="I25" s="80"/>
      <c r="J25" s="80"/>
      <c r="K25" s="80"/>
      <c r="L25" s="80"/>
      <c r="M25" s="80"/>
      <c r="N25" s="80"/>
      <c r="O25" s="80"/>
      <c r="P25" s="80"/>
      <c r="Q25" s="82"/>
      <c r="R25" s="82"/>
    </row>
  </sheetData>
  <phoneticPr fontId="12" type="noConversion"/>
  <pageMargins left="0.08" right="0.08" top="0.5" bottom="0.8" header="0.5" footer="0.5"/>
  <pageSetup scale="66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0"/>
  <sheetViews>
    <sheetView defaultGridColor="0" topLeftCell="B1" colorId="22" zoomScale="60" workbookViewId="0">
      <selection activeCell="A15" sqref="A15"/>
    </sheetView>
  </sheetViews>
  <sheetFormatPr defaultColWidth="12" defaultRowHeight="15" x14ac:dyDescent="0.2"/>
  <cols>
    <col min="1" max="1" width="23.85546875" style="94" customWidth="1"/>
    <col min="2" max="2" width="16.85546875" style="94" customWidth="1"/>
    <col min="3" max="3" width="9.28515625" style="94" customWidth="1"/>
    <col min="4" max="4" width="10.5703125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10.285156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10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ht="15.75" x14ac:dyDescent="0.25">
      <c r="A1" s="93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ht="15.75" x14ac:dyDescent="0.25">
      <c r="A2" s="93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ht="15.75" x14ac:dyDescent="0.25">
      <c r="A3" s="93" t="s">
        <v>693</v>
      </c>
      <c r="B3" s="94" t="s">
        <v>651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A5" s="96"/>
      <c r="B5" s="96"/>
      <c r="C5" s="97"/>
      <c r="D5" s="98" t="s">
        <v>695</v>
      </c>
      <c r="E5" s="99"/>
      <c r="F5" s="99"/>
      <c r="G5" s="99"/>
      <c r="H5" s="98" t="s">
        <v>695</v>
      </c>
      <c r="I5" s="97"/>
      <c r="J5" s="97"/>
      <c r="K5" s="97"/>
      <c r="L5" s="98" t="s">
        <v>695</v>
      </c>
      <c r="M5" s="97"/>
      <c r="N5" s="97"/>
      <c r="O5" s="97"/>
      <c r="P5" s="98" t="s">
        <v>695</v>
      </c>
      <c r="Q5" s="97"/>
      <c r="R5" s="97"/>
    </row>
    <row r="6" spans="1:22" x14ac:dyDescent="0.2">
      <c r="A6" s="96"/>
      <c r="B6" s="96"/>
      <c r="C6" s="97"/>
      <c r="D6" s="98" t="s">
        <v>696</v>
      </c>
      <c r="E6" s="100"/>
      <c r="F6" s="100"/>
      <c r="G6" s="100"/>
      <c r="H6" s="98" t="s">
        <v>696</v>
      </c>
      <c r="I6" s="100"/>
      <c r="J6" s="100"/>
      <c r="K6" s="100"/>
      <c r="L6" s="98" t="s">
        <v>696</v>
      </c>
      <c r="M6" s="100"/>
      <c r="N6" s="100"/>
      <c r="O6" s="100"/>
      <c r="P6" s="98" t="s">
        <v>696</v>
      </c>
      <c r="Q6" s="100"/>
      <c r="R6" s="100"/>
    </row>
    <row r="7" spans="1:22" x14ac:dyDescent="0.2">
      <c r="A7" s="96" t="s">
        <v>697</v>
      </c>
      <c r="B7" s="96" t="s">
        <v>698</v>
      </c>
      <c r="C7" s="98" t="s">
        <v>699</v>
      </c>
      <c r="D7" s="99" t="s">
        <v>700</v>
      </c>
      <c r="E7" s="98" t="s">
        <v>701</v>
      </c>
      <c r="F7" s="98" t="s">
        <v>702</v>
      </c>
      <c r="G7" s="100" t="s">
        <v>703</v>
      </c>
      <c r="H7" s="97" t="s">
        <v>704</v>
      </c>
      <c r="I7" s="100" t="s">
        <v>705</v>
      </c>
      <c r="J7" s="100" t="s">
        <v>706</v>
      </c>
      <c r="K7" s="100" t="s">
        <v>707</v>
      </c>
      <c r="L7" s="97" t="s">
        <v>708</v>
      </c>
      <c r="M7" s="100" t="s">
        <v>709</v>
      </c>
      <c r="N7" s="100" t="s">
        <v>710</v>
      </c>
      <c r="O7" s="100" t="s">
        <v>711</v>
      </c>
      <c r="P7" s="97" t="s">
        <v>712</v>
      </c>
      <c r="Q7" s="100" t="s">
        <v>713</v>
      </c>
      <c r="R7" s="100" t="s">
        <v>714</v>
      </c>
    </row>
    <row r="8" spans="1:22" ht="16.5" customHeight="1" x14ac:dyDescent="0.2">
      <c r="A8" s="101"/>
      <c r="B8" s="101"/>
      <c r="C8" s="97"/>
      <c r="D8" s="99"/>
      <c r="E8" s="99"/>
      <c r="F8" s="99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102"/>
    </row>
    <row r="9" spans="1:22" ht="15.75" x14ac:dyDescent="0.25">
      <c r="A9" s="103" t="s">
        <v>1229</v>
      </c>
      <c r="B9" s="103" t="s">
        <v>1230</v>
      </c>
      <c r="C9" s="97"/>
      <c r="D9" s="104"/>
      <c r="E9" s="104" t="s">
        <v>717</v>
      </c>
      <c r="F9" s="100" t="s">
        <v>720</v>
      </c>
      <c r="G9" s="97"/>
      <c r="H9" s="100"/>
      <c r="I9" s="100" t="s">
        <v>717</v>
      </c>
      <c r="J9" s="100" t="s">
        <v>720</v>
      </c>
      <c r="K9" s="97"/>
      <c r="L9" s="100"/>
      <c r="M9" s="100" t="s">
        <v>717</v>
      </c>
      <c r="N9" s="100" t="s">
        <v>720</v>
      </c>
      <c r="O9" s="97"/>
      <c r="P9" s="100"/>
      <c r="Q9" s="100" t="s">
        <v>717</v>
      </c>
      <c r="R9" s="105" t="s">
        <v>720</v>
      </c>
      <c r="S9" s="106"/>
      <c r="T9" s="107"/>
      <c r="U9" s="106"/>
    </row>
    <row r="10" spans="1:22" ht="15.75" x14ac:dyDescent="0.25">
      <c r="A10" s="103" t="s">
        <v>1231</v>
      </c>
      <c r="B10" s="103" t="s">
        <v>1232</v>
      </c>
      <c r="C10" s="97"/>
      <c r="D10" s="104" t="s">
        <v>721</v>
      </c>
      <c r="E10" s="98"/>
      <c r="F10" s="100" t="s">
        <v>720</v>
      </c>
      <c r="G10" s="97"/>
      <c r="H10" s="100" t="s">
        <v>721</v>
      </c>
      <c r="I10" s="100"/>
      <c r="J10" s="100" t="s">
        <v>720</v>
      </c>
      <c r="K10" s="97"/>
      <c r="L10" s="100"/>
      <c r="M10" s="100"/>
      <c r="N10" s="100" t="s">
        <v>720</v>
      </c>
      <c r="O10" s="97"/>
      <c r="P10" s="100" t="s">
        <v>721</v>
      </c>
      <c r="Q10" s="100"/>
      <c r="R10" s="97" t="s">
        <v>720</v>
      </c>
      <c r="S10" s="107"/>
      <c r="T10" s="106"/>
      <c r="U10" s="108"/>
      <c r="V10" s="106"/>
    </row>
    <row r="11" spans="1:22" ht="15.75" x14ac:dyDescent="0.25">
      <c r="A11" s="103" t="s">
        <v>1233</v>
      </c>
      <c r="B11" s="103" t="s">
        <v>1234</v>
      </c>
      <c r="C11" s="97"/>
      <c r="D11" s="104" t="s">
        <v>721</v>
      </c>
      <c r="E11" s="98" t="s">
        <v>717</v>
      </c>
      <c r="F11" s="100"/>
      <c r="G11" s="97"/>
      <c r="H11" s="100" t="s">
        <v>721</v>
      </c>
      <c r="I11" s="100" t="s">
        <v>717</v>
      </c>
      <c r="J11" s="100"/>
      <c r="K11" s="97"/>
      <c r="L11" s="100" t="s">
        <v>721</v>
      </c>
      <c r="M11" s="100" t="s">
        <v>717</v>
      </c>
      <c r="N11" s="100"/>
      <c r="O11" s="97"/>
      <c r="P11" s="100" t="s">
        <v>721</v>
      </c>
      <c r="Q11" s="100"/>
      <c r="R11" s="97" t="s">
        <v>720</v>
      </c>
      <c r="S11" s="107"/>
      <c r="T11" s="106"/>
      <c r="U11" s="107"/>
      <c r="V11" s="106"/>
    </row>
    <row r="12" spans="1:22" ht="15.75" x14ac:dyDescent="0.25">
      <c r="A12" s="103" t="s">
        <v>1235</v>
      </c>
      <c r="B12" s="103" t="s">
        <v>1236</v>
      </c>
      <c r="C12" s="97"/>
      <c r="D12" s="98"/>
      <c r="E12" s="98" t="s">
        <v>717</v>
      </c>
      <c r="F12" s="100"/>
      <c r="G12" s="97"/>
      <c r="H12" s="100"/>
      <c r="I12" s="100" t="s">
        <v>717</v>
      </c>
      <c r="J12" s="100"/>
      <c r="K12" s="97"/>
      <c r="L12" s="100"/>
      <c r="M12" s="100" t="s">
        <v>717</v>
      </c>
      <c r="N12" s="100"/>
      <c r="O12" s="97"/>
      <c r="P12" s="100"/>
      <c r="Q12" s="100" t="s">
        <v>717</v>
      </c>
      <c r="R12" s="97"/>
      <c r="S12" s="107"/>
      <c r="T12" s="95"/>
      <c r="U12" s="107"/>
      <c r="V12" s="106"/>
    </row>
    <row r="13" spans="1:22" ht="15.75" x14ac:dyDescent="0.25">
      <c r="A13" s="103" t="s">
        <v>1237</v>
      </c>
      <c r="B13" s="103" t="s">
        <v>1238</v>
      </c>
      <c r="C13" s="97"/>
      <c r="D13" s="104"/>
      <c r="E13" s="104" t="s">
        <v>717</v>
      </c>
      <c r="F13" s="100" t="s">
        <v>720</v>
      </c>
      <c r="G13" s="97"/>
      <c r="H13" s="100"/>
      <c r="I13" s="100" t="s">
        <v>717</v>
      </c>
      <c r="J13" s="100" t="s">
        <v>720</v>
      </c>
      <c r="K13" s="97"/>
      <c r="L13" s="100"/>
      <c r="M13" s="100" t="s">
        <v>717</v>
      </c>
      <c r="N13" s="100" t="s">
        <v>720</v>
      </c>
      <c r="O13" s="97"/>
      <c r="P13" s="100"/>
      <c r="Q13" s="100" t="s">
        <v>717</v>
      </c>
      <c r="R13" s="97" t="s">
        <v>720</v>
      </c>
      <c r="S13" s="107"/>
      <c r="T13" s="106"/>
      <c r="U13" s="107"/>
      <c r="V13" s="95"/>
    </row>
    <row r="14" spans="1:22" ht="15.75" x14ac:dyDescent="0.25">
      <c r="A14" s="103" t="s">
        <v>1239</v>
      </c>
      <c r="B14" s="103" t="s">
        <v>1240</v>
      </c>
      <c r="C14" s="97"/>
      <c r="D14" s="104"/>
      <c r="E14" s="104"/>
      <c r="F14" s="100" t="s">
        <v>720</v>
      </c>
      <c r="G14" s="97"/>
      <c r="H14" s="100"/>
      <c r="I14" s="100"/>
      <c r="J14" s="100" t="s">
        <v>720</v>
      </c>
      <c r="K14" s="97"/>
      <c r="L14" s="100"/>
      <c r="M14" s="100"/>
      <c r="N14" s="100" t="s">
        <v>720</v>
      </c>
      <c r="O14" s="97"/>
      <c r="P14" s="100"/>
      <c r="Q14" s="100"/>
      <c r="R14" s="97" t="s">
        <v>720</v>
      </c>
      <c r="S14" s="107"/>
      <c r="T14" s="95"/>
      <c r="U14" s="107"/>
      <c r="V14" s="106"/>
    </row>
    <row r="15" spans="1:22" ht="15.75" x14ac:dyDescent="0.25">
      <c r="A15" s="103" t="s">
        <v>1241</v>
      </c>
      <c r="B15" s="103" t="s">
        <v>1242</v>
      </c>
      <c r="C15" s="97"/>
      <c r="D15" s="104" t="s">
        <v>721</v>
      </c>
      <c r="E15" s="104" t="s">
        <v>717</v>
      </c>
      <c r="F15" s="100" t="s">
        <v>720</v>
      </c>
      <c r="G15" s="97"/>
      <c r="H15" s="100" t="s">
        <v>721</v>
      </c>
      <c r="I15" s="100" t="s">
        <v>717</v>
      </c>
      <c r="J15" s="100" t="s">
        <v>720</v>
      </c>
      <c r="K15" s="97"/>
      <c r="L15" s="100" t="s">
        <v>721</v>
      </c>
      <c r="M15" s="100" t="s">
        <v>717</v>
      </c>
      <c r="N15" s="100" t="s">
        <v>720</v>
      </c>
      <c r="O15" s="97"/>
      <c r="P15" s="100" t="s">
        <v>721</v>
      </c>
      <c r="Q15" s="100" t="s">
        <v>717</v>
      </c>
      <c r="R15" s="97"/>
      <c r="S15" s="107"/>
      <c r="T15" s="95"/>
      <c r="U15" s="107"/>
      <c r="V15" s="106"/>
    </row>
    <row r="16" spans="1:22" ht="15.75" x14ac:dyDescent="0.25">
      <c r="A16" s="103" t="s">
        <v>1243</v>
      </c>
      <c r="B16" s="103" t="s">
        <v>1244</v>
      </c>
      <c r="C16" s="97"/>
      <c r="D16" s="104"/>
      <c r="E16" s="98" t="s">
        <v>717</v>
      </c>
      <c r="F16" s="100"/>
      <c r="G16" s="97"/>
      <c r="H16" s="100"/>
      <c r="I16" s="100" t="s">
        <v>717</v>
      </c>
      <c r="J16" s="100"/>
      <c r="K16" s="97"/>
      <c r="L16" s="100"/>
      <c r="M16" s="100" t="s">
        <v>717</v>
      </c>
      <c r="N16" s="100"/>
      <c r="O16" s="97"/>
      <c r="P16" s="100"/>
      <c r="Q16" s="100" t="s">
        <v>717</v>
      </c>
      <c r="R16" s="97"/>
      <c r="S16" s="107"/>
      <c r="T16" s="95"/>
      <c r="U16" s="107"/>
      <c r="V16" s="95"/>
    </row>
    <row r="17" spans="1:22" ht="15.75" x14ac:dyDescent="0.25">
      <c r="A17" s="103" t="s">
        <v>1245</v>
      </c>
      <c r="B17" s="103" t="s">
        <v>1246</v>
      </c>
      <c r="C17" s="97"/>
      <c r="D17" s="104" t="s">
        <v>721</v>
      </c>
      <c r="E17" s="98" t="s">
        <v>717</v>
      </c>
      <c r="F17" s="100" t="s">
        <v>720</v>
      </c>
      <c r="G17" s="97"/>
      <c r="H17" s="100" t="s">
        <v>721</v>
      </c>
      <c r="I17" s="100" t="s">
        <v>717</v>
      </c>
      <c r="J17" s="100" t="s">
        <v>720</v>
      </c>
      <c r="K17" s="97"/>
      <c r="L17" s="100" t="s">
        <v>721</v>
      </c>
      <c r="M17" s="100" t="s">
        <v>717</v>
      </c>
      <c r="N17" s="100" t="s">
        <v>720</v>
      </c>
      <c r="O17" s="97"/>
      <c r="P17" s="100" t="s">
        <v>721</v>
      </c>
      <c r="Q17" s="100" t="s">
        <v>717</v>
      </c>
      <c r="R17" s="97"/>
      <c r="S17" s="107"/>
      <c r="T17" s="95"/>
      <c r="U17" s="107"/>
      <c r="V17" s="106"/>
    </row>
    <row r="18" spans="1:22" ht="15.75" x14ac:dyDescent="0.25">
      <c r="A18" s="103" t="s">
        <v>1247</v>
      </c>
      <c r="B18" s="103" t="s">
        <v>1248</v>
      </c>
      <c r="C18" s="97"/>
      <c r="D18" s="98"/>
      <c r="E18" s="98" t="s">
        <v>717</v>
      </c>
      <c r="F18" s="100"/>
      <c r="G18" s="97"/>
      <c r="H18" s="100"/>
      <c r="I18" s="100"/>
      <c r="J18" s="100"/>
      <c r="K18" s="97"/>
      <c r="L18" s="100"/>
      <c r="M18" s="100"/>
      <c r="N18" s="100"/>
      <c r="O18" s="97"/>
      <c r="P18" s="100"/>
      <c r="Q18" s="100"/>
      <c r="R18" s="97"/>
      <c r="S18" s="107"/>
      <c r="T18" s="95"/>
      <c r="U18" s="107"/>
      <c r="V18" s="95"/>
    </row>
    <row r="19" spans="1:22" ht="15.75" x14ac:dyDescent="0.25">
      <c r="A19" s="103" t="s">
        <v>1249</v>
      </c>
      <c r="B19" s="103" t="s">
        <v>1250</v>
      </c>
      <c r="C19" s="97"/>
      <c r="D19" s="104" t="s">
        <v>721</v>
      </c>
      <c r="E19" s="104"/>
      <c r="F19" s="100" t="s">
        <v>720</v>
      </c>
      <c r="G19" s="97"/>
      <c r="H19" s="100"/>
      <c r="I19" s="100" t="s">
        <v>717</v>
      </c>
      <c r="J19" s="100"/>
      <c r="K19" s="97"/>
      <c r="L19" s="100" t="s">
        <v>721</v>
      </c>
      <c r="M19" s="100" t="s">
        <v>717</v>
      </c>
      <c r="N19" s="100"/>
      <c r="O19" s="97"/>
      <c r="P19" s="100" t="s">
        <v>721</v>
      </c>
      <c r="Q19" s="100" t="s">
        <v>717</v>
      </c>
      <c r="R19" s="97"/>
      <c r="S19" s="107"/>
      <c r="T19" s="95"/>
      <c r="U19" s="107"/>
      <c r="V19" s="95"/>
    </row>
    <row r="20" spans="1:22" ht="15.75" x14ac:dyDescent="0.25">
      <c r="A20" s="103" t="s">
        <v>1251</v>
      </c>
      <c r="B20" s="103" t="s">
        <v>1252</v>
      </c>
      <c r="C20" s="97"/>
      <c r="D20" s="98"/>
      <c r="E20" s="98"/>
      <c r="F20" s="100"/>
      <c r="G20" s="97"/>
      <c r="H20" s="100"/>
      <c r="I20" s="100"/>
      <c r="J20" s="100"/>
      <c r="K20" s="97"/>
      <c r="L20" s="100"/>
      <c r="M20" s="100" t="s">
        <v>717</v>
      </c>
      <c r="N20" s="100"/>
      <c r="O20" s="97"/>
      <c r="P20" s="100"/>
      <c r="Q20" s="100"/>
      <c r="R20" s="97" t="s">
        <v>720</v>
      </c>
      <c r="S20" s="107"/>
      <c r="T20" s="106"/>
      <c r="U20" s="107"/>
      <c r="V20" s="95"/>
    </row>
  </sheetData>
  <phoneticPr fontId="12" type="noConversion"/>
  <pageMargins left="0.25" right="0.25" top="0.5" bottom="0.93" header="0.5" footer="0.5"/>
  <pageSetup scale="81" orientation="landscape" horizontalDpi="300" verticalDpi="300" r:id="rId1"/>
  <headerFooter alignWithMargins="0">
    <oddFooter>&amp;L&amp;D&amp;CBus_un
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5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33.5703125" style="94" customWidth="1"/>
    <col min="2" max="2" width="17.85546875" style="94" customWidth="1"/>
    <col min="3" max="3" width="9.28515625" style="94" customWidth="1"/>
    <col min="4" max="4" width="9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9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9.1406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ht="15.75" x14ac:dyDescent="0.25">
      <c r="A1" s="93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ht="15.75" x14ac:dyDescent="0.25">
      <c r="A2" s="93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ht="15.75" x14ac:dyDescent="0.25">
      <c r="A3" s="93" t="s">
        <v>693</v>
      </c>
      <c r="B3" s="94" t="s">
        <v>1253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1254</v>
      </c>
      <c r="B9" s="103" t="s">
        <v>1255</v>
      </c>
      <c r="C9" s="96"/>
      <c r="D9" s="104" t="s">
        <v>721</v>
      </c>
      <c r="E9" s="104" t="s">
        <v>717</v>
      </c>
      <c r="F9" s="100" t="s">
        <v>720</v>
      </c>
      <c r="G9" s="97"/>
      <c r="H9" s="100" t="s">
        <v>721</v>
      </c>
      <c r="I9" s="100" t="s">
        <v>717</v>
      </c>
      <c r="J9" s="100" t="s">
        <v>720</v>
      </c>
      <c r="K9" s="97"/>
      <c r="L9" s="100" t="s">
        <v>721</v>
      </c>
      <c r="M9" s="100" t="s">
        <v>717</v>
      </c>
      <c r="N9" s="100" t="s">
        <v>720</v>
      </c>
      <c r="O9" s="96"/>
      <c r="P9" s="100" t="s">
        <v>721</v>
      </c>
      <c r="Q9" s="100" t="s">
        <v>717</v>
      </c>
      <c r="R9" s="96" t="s">
        <v>720</v>
      </c>
      <c r="S9" s="117"/>
      <c r="T9" s="95"/>
      <c r="U9" s="107"/>
      <c r="V9" s="95"/>
    </row>
    <row r="10" spans="1:22" ht="15.75" x14ac:dyDescent="0.25">
      <c r="A10" s="103" t="s">
        <v>1256</v>
      </c>
      <c r="B10" s="103" t="s">
        <v>1257</v>
      </c>
      <c r="C10" s="96"/>
      <c r="D10" s="104"/>
      <c r="E10" s="98"/>
      <c r="F10" s="100" t="s">
        <v>720</v>
      </c>
      <c r="G10" s="97"/>
      <c r="H10" s="100"/>
      <c r="I10" s="100"/>
      <c r="J10" s="100"/>
      <c r="K10" s="97"/>
      <c r="L10" s="100"/>
      <c r="M10" s="100"/>
      <c r="N10" s="100"/>
      <c r="O10" s="96"/>
      <c r="P10" s="100"/>
      <c r="Q10" s="100"/>
      <c r="R10" s="96"/>
      <c r="S10" s="107"/>
      <c r="T10" s="95"/>
      <c r="U10" s="107"/>
      <c r="V10" s="106"/>
    </row>
    <row r="11" spans="1:22" ht="15.75" x14ac:dyDescent="0.25">
      <c r="A11" s="103" t="s">
        <v>1258</v>
      </c>
      <c r="B11" s="103" t="s">
        <v>1259</v>
      </c>
      <c r="C11" s="96"/>
      <c r="D11" s="98" t="s">
        <v>721</v>
      </c>
      <c r="E11" s="104"/>
      <c r="F11" s="100" t="s">
        <v>720</v>
      </c>
      <c r="G11" s="97"/>
      <c r="H11" s="100"/>
      <c r="I11" s="100"/>
      <c r="J11" s="100"/>
      <c r="K11" s="97"/>
      <c r="L11" s="100"/>
      <c r="M11" s="100"/>
      <c r="N11" s="100"/>
      <c r="O11" s="96"/>
      <c r="P11" s="100"/>
      <c r="Q11" s="100"/>
      <c r="R11" s="96"/>
      <c r="S11" s="107"/>
      <c r="T11" s="106"/>
      <c r="U11" s="107"/>
      <c r="V11" s="95"/>
    </row>
    <row r="12" spans="1:22" ht="15.75" x14ac:dyDescent="0.25">
      <c r="A12" s="103" t="s">
        <v>1260</v>
      </c>
      <c r="B12" s="103" t="s">
        <v>1261</v>
      </c>
      <c r="C12" s="96"/>
      <c r="D12" s="98"/>
      <c r="E12" s="104"/>
      <c r="F12" s="100"/>
      <c r="G12" s="97"/>
      <c r="H12" s="100"/>
      <c r="I12" s="100"/>
      <c r="J12" s="100"/>
      <c r="K12" s="97"/>
      <c r="L12" s="100"/>
      <c r="M12" s="100" t="s">
        <v>717</v>
      </c>
      <c r="N12" s="100"/>
      <c r="O12" s="96"/>
      <c r="P12" s="100"/>
      <c r="Q12" s="100"/>
      <c r="R12" s="96"/>
      <c r="S12" s="107"/>
      <c r="T12" s="106"/>
      <c r="U12" s="107"/>
      <c r="V12" s="95"/>
    </row>
    <row r="13" spans="1:22" ht="15.75" x14ac:dyDescent="0.25">
      <c r="A13" s="103" t="s">
        <v>1262</v>
      </c>
      <c r="B13" s="103" t="s">
        <v>1263</v>
      </c>
      <c r="C13" s="96"/>
      <c r="D13" s="98"/>
      <c r="E13" s="98" t="s">
        <v>717</v>
      </c>
      <c r="F13" s="100"/>
      <c r="G13" s="97"/>
      <c r="H13" s="100"/>
      <c r="I13" s="100"/>
      <c r="J13" s="100"/>
      <c r="K13" s="97"/>
      <c r="L13" s="100"/>
      <c r="M13" s="100"/>
      <c r="N13" s="100" t="s">
        <v>720</v>
      </c>
      <c r="O13" s="96"/>
      <c r="P13" s="100" t="s">
        <v>721</v>
      </c>
      <c r="Q13" s="100"/>
      <c r="R13" s="96"/>
      <c r="S13" s="107"/>
      <c r="T13" s="95"/>
      <c r="U13" s="107"/>
      <c r="V13" s="106"/>
    </row>
    <row r="14" spans="1:22" ht="15.75" x14ac:dyDescent="0.25">
      <c r="A14" s="103" t="s">
        <v>1264</v>
      </c>
      <c r="B14" s="103" t="s">
        <v>1265</v>
      </c>
      <c r="C14" s="96"/>
      <c r="D14" s="98"/>
      <c r="E14" s="98"/>
      <c r="F14" s="100"/>
      <c r="G14" s="97"/>
      <c r="H14" s="100"/>
      <c r="I14" s="100" t="s">
        <v>717</v>
      </c>
      <c r="J14" s="100"/>
      <c r="K14" s="97"/>
      <c r="L14" s="100"/>
      <c r="M14" s="100"/>
      <c r="N14" s="100"/>
      <c r="O14" s="96"/>
      <c r="P14" s="100"/>
      <c r="Q14" s="100"/>
      <c r="R14" s="96"/>
      <c r="S14" s="107"/>
      <c r="T14" s="95"/>
      <c r="U14" s="107"/>
      <c r="V14" s="95"/>
    </row>
    <row r="15" spans="1:22" ht="15.75" x14ac:dyDescent="0.25">
      <c r="A15" s="103" t="s">
        <v>1266</v>
      </c>
      <c r="B15" s="103" t="s">
        <v>1267</v>
      </c>
      <c r="C15" s="96"/>
      <c r="D15" s="98"/>
      <c r="E15" s="98" t="s">
        <v>717</v>
      </c>
      <c r="F15" s="100"/>
      <c r="G15" s="97"/>
      <c r="H15" s="100"/>
      <c r="I15" s="100"/>
      <c r="J15" s="100" t="s">
        <v>720</v>
      </c>
      <c r="K15" s="97"/>
      <c r="L15" s="100"/>
      <c r="M15" s="100"/>
      <c r="N15" s="100"/>
      <c r="O15" s="96"/>
      <c r="P15" s="100"/>
      <c r="Q15" s="100"/>
      <c r="R15" s="96" t="s">
        <v>720</v>
      </c>
      <c r="S15" s="107"/>
      <c r="T15" s="95"/>
      <c r="U15" s="107"/>
      <c r="V15" s="95"/>
    </row>
  </sheetData>
  <phoneticPr fontId="12" type="noConversion"/>
  <pageMargins left="0.25" right="0.25" top="0.5" bottom="0.93" header="0.5" footer="0.5"/>
  <pageSetup scale="68" orientation="landscape" horizontalDpi="300" verticalDpi="300" r:id="rId1"/>
  <headerFooter alignWithMargins="0">
    <oddFooter>&amp;L&amp;D&amp;CBus_un
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5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33.5703125" style="94" customWidth="1"/>
    <col min="2" max="2" width="17" style="94" customWidth="1"/>
    <col min="3" max="3" width="10.5703125" style="94" customWidth="1"/>
    <col min="4" max="4" width="9.28515625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9.1406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11.1406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x14ac:dyDescent="0.2">
      <c r="A1" s="118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x14ac:dyDescent="0.2">
      <c r="A2" s="118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x14ac:dyDescent="0.2">
      <c r="A3" s="119" t="s">
        <v>693</v>
      </c>
      <c r="B3" s="94" t="s">
        <v>1268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1269</v>
      </c>
      <c r="B9" s="103" t="s">
        <v>1270</v>
      </c>
      <c r="C9" s="96"/>
      <c r="D9" s="98" t="s">
        <v>721</v>
      </c>
      <c r="E9" s="104" t="s">
        <v>717</v>
      </c>
      <c r="F9" s="100" t="s">
        <v>720</v>
      </c>
      <c r="G9" s="97"/>
      <c r="H9" s="100" t="s">
        <v>721</v>
      </c>
      <c r="I9" s="100" t="s">
        <v>717</v>
      </c>
      <c r="J9" s="100" t="s">
        <v>720</v>
      </c>
      <c r="K9" s="97"/>
      <c r="L9" s="100" t="s">
        <v>721</v>
      </c>
      <c r="M9" s="100" t="s">
        <v>717</v>
      </c>
      <c r="N9" s="100" t="s">
        <v>720</v>
      </c>
      <c r="O9" s="96"/>
      <c r="P9" s="100" t="s">
        <v>721</v>
      </c>
      <c r="Q9" s="100" t="s">
        <v>717</v>
      </c>
      <c r="R9" s="96" t="s">
        <v>720</v>
      </c>
      <c r="S9" s="107"/>
      <c r="T9" s="95"/>
      <c r="U9" s="107"/>
      <c r="V9" s="95"/>
    </row>
    <row r="10" spans="1:22" ht="15.75" x14ac:dyDescent="0.25">
      <c r="A10" s="103" t="s">
        <v>1229</v>
      </c>
      <c r="B10" s="103" t="s">
        <v>1230</v>
      </c>
      <c r="C10" s="97"/>
      <c r="D10" s="104"/>
      <c r="E10" s="104" t="s">
        <v>717</v>
      </c>
      <c r="F10" s="100" t="s">
        <v>720</v>
      </c>
      <c r="G10" s="97"/>
      <c r="H10" s="100"/>
      <c r="I10" s="100" t="s">
        <v>717</v>
      </c>
      <c r="J10" s="100" t="s">
        <v>720</v>
      </c>
      <c r="K10" s="97"/>
      <c r="L10" s="100"/>
      <c r="M10" s="100" t="s">
        <v>717</v>
      </c>
      <c r="N10" s="100" t="s">
        <v>720</v>
      </c>
      <c r="O10" s="97"/>
      <c r="P10" s="100"/>
      <c r="Q10" s="100" t="s">
        <v>717</v>
      </c>
      <c r="R10" s="105" t="s">
        <v>720</v>
      </c>
      <c r="S10" s="106"/>
      <c r="T10" s="107"/>
      <c r="U10" s="106"/>
    </row>
    <row r="11" spans="1:22" ht="15.75" x14ac:dyDescent="0.25">
      <c r="A11" s="103" t="s">
        <v>1231</v>
      </c>
      <c r="B11" s="103" t="s">
        <v>1232</v>
      </c>
      <c r="C11" s="97"/>
      <c r="D11" s="104" t="s">
        <v>721</v>
      </c>
      <c r="E11" s="98"/>
      <c r="F11" s="100" t="s">
        <v>720</v>
      </c>
      <c r="G11" s="97"/>
      <c r="H11" s="100" t="s">
        <v>721</v>
      </c>
      <c r="I11" s="100"/>
      <c r="J11" s="100" t="s">
        <v>720</v>
      </c>
      <c r="K11" s="97"/>
      <c r="L11" s="100"/>
      <c r="M11" s="100"/>
      <c r="N11" s="100" t="s">
        <v>720</v>
      </c>
      <c r="O11" s="97"/>
      <c r="P11" s="100" t="s">
        <v>721</v>
      </c>
      <c r="Q11" s="100"/>
      <c r="R11" s="97" t="s">
        <v>720</v>
      </c>
      <c r="S11" s="107"/>
      <c r="T11" s="106"/>
      <c r="U11" s="108"/>
      <c r="V11" s="106"/>
    </row>
    <row r="12" spans="1:22" ht="15.75" x14ac:dyDescent="0.25">
      <c r="A12" s="103" t="s">
        <v>1233</v>
      </c>
      <c r="B12" s="103" t="s">
        <v>1234</v>
      </c>
      <c r="C12" s="97"/>
      <c r="D12" s="104" t="s">
        <v>721</v>
      </c>
      <c r="E12" s="98" t="s">
        <v>717</v>
      </c>
      <c r="F12" s="100"/>
      <c r="G12" s="97"/>
      <c r="H12" s="100" t="s">
        <v>721</v>
      </c>
      <c r="I12" s="100" t="s">
        <v>717</v>
      </c>
      <c r="J12" s="100"/>
      <c r="K12" s="97"/>
      <c r="L12" s="100" t="s">
        <v>721</v>
      </c>
      <c r="M12" s="100" t="s">
        <v>717</v>
      </c>
      <c r="N12" s="100"/>
      <c r="O12" s="97"/>
      <c r="P12" s="100" t="s">
        <v>721</v>
      </c>
      <c r="Q12" s="100"/>
      <c r="R12" s="97" t="s">
        <v>720</v>
      </c>
      <c r="S12" s="107"/>
      <c r="T12" s="106"/>
      <c r="U12" s="107"/>
      <c r="V12" s="106"/>
    </row>
    <row r="13" spans="1:22" ht="15.75" x14ac:dyDescent="0.25">
      <c r="A13" s="103" t="s">
        <v>1235</v>
      </c>
      <c r="B13" s="103" t="s">
        <v>1236</v>
      </c>
      <c r="C13" s="97"/>
      <c r="D13" s="98"/>
      <c r="E13" s="98" t="s">
        <v>717</v>
      </c>
      <c r="F13" s="100"/>
      <c r="G13" s="97"/>
      <c r="H13" s="100"/>
      <c r="I13" s="100" t="s">
        <v>717</v>
      </c>
      <c r="J13" s="100"/>
      <c r="K13" s="97"/>
      <c r="L13" s="100"/>
      <c r="M13" s="100" t="s">
        <v>717</v>
      </c>
      <c r="N13" s="100"/>
      <c r="O13" s="97"/>
      <c r="P13" s="100"/>
      <c r="Q13" s="100" t="s">
        <v>717</v>
      </c>
      <c r="R13" s="97"/>
      <c r="S13" s="107"/>
      <c r="T13" s="95"/>
      <c r="U13" s="107"/>
      <c r="V13" s="106"/>
    </row>
    <row r="14" spans="1:22" ht="15.75" x14ac:dyDescent="0.25">
      <c r="A14" s="103" t="s">
        <v>1237</v>
      </c>
      <c r="B14" s="103" t="s">
        <v>1238</v>
      </c>
      <c r="C14" s="97"/>
      <c r="D14" s="104"/>
      <c r="E14" s="104" t="s">
        <v>717</v>
      </c>
      <c r="F14" s="100" t="s">
        <v>720</v>
      </c>
      <c r="G14" s="97"/>
      <c r="H14" s="100"/>
      <c r="I14" s="100" t="s">
        <v>717</v>
      </c>
      <c r="J14" s="100" t="s">
        <v>720</v>
      </c>
      <c r="K14" s="97"/>
      <c r="L14" s="100"/>
      <c r="M14" s="100" t="s">
        <v>717</v>
      </c>
      <c r="N14" s="100" t="s">
        <v>720</v>
      </c>
      <c r="O14" s="97"/>
      <c r="P14" s="100"/>
      <c r="Q14" s="100" t="s">
        <v>717</v>
      </c>
      <c r="R14" s="97" t="s">
        <v>720</v>
      </c>
      <c r="S14" s="107"/>
      <c r="T14" s="106"/>
      <c r="U14" s="107"/>
      <c r="V14" s="95"/>
    </row>
    <row r="15" spans="1:22" ht="15.75" x14ac:dyDescent="0.25">
      <c r="A15" s="103" t="s">
        <v>1239</v>
      </c>
      <c r="B15" s="103" t="s">
        <v>1240</v>
      </c>
      <c r="C15" s="97"/>
      <c r="D15" s="104"/>
      <c r="E15" s="104"/>
      <c r="F15" s="100" t="s">
        <v>720</v>
      </c>
      <c r="G15" s="97"/>
      <c r="H15" s="100"/>
      <c r="I15" s="100"/>
      <c r="J15" s="100" t="s">
        <v>720</v>
      </c>
      <c r="K15" s="97"/>
      <c r="L15" s="100"/>
      <c r="M15" s="100"/>
      <c r="N15" s="100" t="s">
        <v>720</v>
      </c>
      <c r="O15" s="97"/>
      <c r="P15" s="100"/>
      <c r="Q15" s="100"/>
      <c r="R15" s="97" t="s">
        <v>720</v>
      </c>
      <c r="S15" s="107"/>
      <c r="T15" s="95"/>
      <c r="U15" s="107"/>
      <c r="V15" s="106"/>
    </row>
    <row r="16" spans="1:22" ht="15.75" x14ac:dyDescent="0.25">
      <c r="A16" s="103" t="s">
        <v>1241</v>
      </c>
      <c r="B16" s="103" t="s">
        <v>1242</v>
      </c>
      <c r="C16" s="97"/>
      <c r="D16" s="104" t="s">
        <v>721</v>
      </c>
      <c r="E16" s="104" t="s">
        <v>717</v>
      </c>
      <c r="F16" s="100" t="s">
        <v>720</v>
      </c>
      <c r="G16" s="97"/>
      <c r="H16" s="100" t="s">
        <v>721</v>
      </c>
      <c r="I16" s="100" t="s">
        <v>717</v>
      </c>
      <c r="J16" s="100" t="s">
        <v>720</v>
      </c>
      <c r="K16" s="97"/>
      <c r="L16" s="100" t="s">
        <v>721</v>
      </c>
      <c r="M16" s="100" t="s">
        <v>717</v>
      </c>
      <c r="N16" s="100" t="s">
        <v>720</v>
      </c>
      <c r="O16" s="97"/>
      <c r="P16" s="100" t="s">
        <v>721</v>
      </c>
      <c r="Q16" s="100" t="s">
        <v>717</v>
      </c>
      <c r="R16" s="97"/>
      <c r="S16" s="107"/>
      <c r="T16" s="95"/>
      <c r="U16" s="107"/>
      <c r="V16" s="106"/>
    </row>
    <row r="17" spans="1:22" ht="15.75" x14ac:dyDescent="0.25">
      <c r="A17" s="103" t="s">
        <v>1243</v>
      </c>
      <c r="B17" s="103" t="s">
        <v>1244</v>
      </c>
      <c r="C17" s="97"/>
      <c r="D17" s="104"/>
      <c r="E17" s="98" t="s">
        <v>717</v>
      </c>
      <c r="F17" s="100"/>
      <c r="G17" s="97"/>
      <c r="H17" s="100"/>
      <c r="I17" s="100" t="s">
        <v>717</v>
      </c>
      <c r="J17" s="100"/>
      <c r="K17" s="97"/>
      <c r="L17" s="100"/>
      <c r="M17" s="100" t="s">
        <v>717</v>
      </c>
      <c r="N17" s="100"/>
      <c r="O17" s="97"/>
      <c r="P17" s="100"/>
      <c r="Q17" s="100" t="s">
        <v>717</v>
      </c>
      <c r="R17" s="97"/>
      <c r="S17" s="107"/>
      <c r="T17" s="95"/>
      <c r="U17" s="107"/>
      <c r="V17" s="95"/>
    </row>
    <row r="18" spans="1:22" ht="15.75" x14ac:dyDescent="0.25">
      <c r="A18" s="103" t="s">
        <v>1245</v>
      </c>
      <c r="B18" s="103" t="s">
        <v>1246</v>
      </c>
      <c r="C18" s="97"/>
      <c r="D18" s="104" t="s">
        <v>721</v>
      </c>
      <c r="E18" s="98" t="s">
        <v>717</v>
      </c>
      <c r="F18" s="100" t="s">
        <v>720</v>
      </c>
      <c r="G18" s="97"/>
      <c r="H18" s="100" t="s">
        <v>721</v>
      </c>
      <c r="I18" s="100" t="s">
        <v>717</v>
      </c>
      <c r="J18" s="100" t="s">
        <v>720</v>
      </c>
      <c r="K18" s="97"/>
      <c r="L18" s="100" t="s">
        <v>721</v>
      </c>
      <c r="M18" s="100" t="s">
        <v>717</v>
      </c>
      <c r="N18" s="100" t="s">
        <v>720</v>
      </c>
      <c r="O18" s="97"/>
      <c r="P18" s="100" t="s">
        <v>721</v>
      </c>
      <c r="Q18" s="100" t="s">
        <v>717</v>
      </c>
      <c r="R18" s="97"/>
      <c r="S18" s="107"/>
      <c r="T18" s="95"/>
      <c r="U18" s="107"/>
      <c r="V18" s="106"/>
    </row>
    <row r="19" spans="1:22" ht="15.75" x14ac:dyDescent="0.25">
      <c r="A19" s="103" t="s">
        <v>1247</v>
      </c>
      <c r="B19" s="103" t="s">
        <v>1248</v>
      </c>
      <c r="C19" s="97"/>
      <c r="D19" s="98"/>
      <c r="E19" s="98" t="s">
        <v>717</v>
      </c>
      <c r="F19" s="100"/>
      <c r="G19" s="97"/>
      <c r="H19" s="100"/>
      <c r="I19" s="100"/>
      <c r="J19" s="100"/>
      <c r="K19" s="97"/>
      <c r="L19" s="100"/>
      <c r="M19" s="100"/>
      <c r="N19" s="100"/>
      <c r="O19" s="97"/>
      <c r="P19" s="100"/>
      <c r="Q19" s="100"/>
      <c r="R19" s="97"/>
      <c r="S19" s="107"/>
      <c r="T19" s="95"/>
      <c r="U19" s="107"/>
      <c r="V19" s="95"/>
    </row>
    <row r="20" spans="1:22" ht="15.75" x14ac:dyDescent="0.25">
      <c r="A20" s="103" t="s">
        <v>1249</v>
      </c>
      <c r="B20" s="103" t="s">
        <v>1250</v>
      </c>
      <c r="C20" s="97"/>
      <c r="D20" s="104" t="s">
        <v>721</v>
      </c>
      <c r="E20" s="104"/>
      <c r="F20" s="100" t="s">
        <v>720</v>
      </c>
      <c r="G20" s="97"/>
      <c r="H20" s="100"/>
      <c r="I20" s="100" t="s">
        <v>717</v>
      </c>
      <c r="J20" s="100"/>
      <c r="K20" s="97"/>
      <c r="L20" s="100" t="s">
        <v>721</v>
      </c>
      <c r="M20" s="100" t="s">
        <v>717</v>
      </c>
      <c r="N20" s="100"/>
      <c r="O20" s="97"/>
      <c r="P20" s="100" t="s">
        <v>721</v>
      </c>
      <c r="Q20" s="100" t="s">
        <v>717</v>
      </c>
      <c r="R20" s="97"/>
      <c r="S20" s="107"/>
      <c r="T20" s="95"/>
      <c r="U20" s="107"/>
      <c r="V20" s="95"/>
    </row>
    <row r="21" spans="1:22" ht="15.75" x14ac:dyDescent="0.25">
      <c r="A21" s="103" t="s">
        <v>1251</v>
      </c>
      <c r="B21" s="103" t="s">
        <v>1252</v>
      </c>
      <c r="C21" s="97"/>
      <c r="D21" s="98"/>
      <c r="E21" s="98"/>
      <c r="F21" s="100"/>
      <c r="G21" s="97"/>
      <c r="H21" s="100"/>
      <c r="I21" s="100"/>
      <c r="J21" s="100"/>
      <c r="K21" s="97"/>
      <c r="L21" s="100"/>
      <c r="M21" s="100" t="s">
        <v>717</v>
      </c>
      <c r="N21" s="100"/>
      <c r="O21" s="97"/>
      <c r="P21" s="100"/>
      <c r="Q21" s="100"/>
      <c r="R21" s="97" t="s">
        <v>720</v>
      </c>
      <c r="S21" s="107"/>
      <c r="T21" s="106"/>
      <c r="U21" s="107"/>
      <c r="V21" s="95"/>
    </row>
    <row r="22" spans="1:22" ht="15.75" x14ac:dyDescent="0.25">
      <c r="A22" s="103" t="s">
        <v>1254</v>
      </c>
      <c r="B22" s="103" t="s">
        <v>1255</v>
      </c>
      <c r="C22" s="96"/>
      <c r="D22" s="104" t="s">
        <v>721</v>
      </c>
      <c r="E22" s="104" t="s">
        <v>717</v>
      </c>
      <c r="F22" s="100" t="s">
        <v>720</v>
      </c>
      <c r="G22" s="97"/>
      <c r="H22" s="100" t="s">
        <v>721</v>
      </c>
      <c r="I22" s="100" t="s">
        <v>717</v>
      </c>
      <c r="J22" s="100" t="s">
        <v>720</v>
      </c>
      <c r="K22" s="97"/>
      <c r="L22" s="100" t="s">
        <v>721</v>
      </c>
      <c r="M22" s="100" t="s">
        <v>717</v>
      </c>
      <c r="N22" s="100" t="s">
        <v>720</v>
      </c>
      <c r="O22" s="96"/>
      <c r="P22" s="100" t="s">
        <v>721</v>
      </c>
      <c r="Q22" s="100" t="s">
        <v>717</v>
      </c>
      <c r="R22" s="96" t="s">
        <v>720</v>
      </c>
      <c r="S22" s="117"/>
      <c r="T22" s="95"/>
      <c r="U22" s="107"/>
      <c r="V22" s="95"/>
    </row>
    <row r="23" spans="1:22" ht="15.75" x14ac:dyDescent="0.25">
      <c r="A23" s="103" t="s">
        <v>1256</v>
      </c>
      <c r="B23" s="103" t="s">
        <v>1257</v>
      </c>
      <c r="C23" s="96"/>
      <c r="D23" s="104"/>
      <c r="E23" s="98"/>
      <c r="F23" s="100" t="s">
        <v>720</v>
      </c>
      <c r="G23" s="97"/>
      <c r="H23" s="100"/>
      <c r="I23" s="100"/>
      <c r="J23" s="100"/>
      <c r="K23" s="97"/>
      <c r="L23" s="100"/>
      <c r="M23" s="100"/>
      <c r="N23" s="100"/>
      <c r="O23" s="96"/>
      <c r="P23" s="100"/>
      <c r="Q23" s="100"/>
      <c r="R23" s="96"/>
      <c r="S23" s="107"/>
      <c r="T23" s="95"/>
      <c r="U23" s="107"/>
      <c r="V23" s="106"/>
    </row>
    <row r="24" spans="1:22" ht="15.75" x14ac:dyDescent="0.25">
      <c r="A24" s="103" t="s">
        <v>1258</v>
      </c>
      <c r="B24" s="103" t="s">
        <v>1259</v>
      </c>
      <c r="C24" s="96"/>
      <c r="D24" s="98" t="s">
        <v>721</v>
      </c>
      <c r="E24" s="104"/>
      <c r="F24" s="100" t="s">
        <v>720</v>
      </c>
      <c r="G24" s="97"/>
      <c r="H24" s="100"/>
      <c r="I24" s="100"/>
      <c r="J24" s="100"/>
      <c r="K24" s="97"/>
      <c r="L24" s="100"/>
      <c r="M24" s="100"/>
      <c r="N24" s="100"/>
      <c r="O24" s="96"/>
      <c r="P24" s="100"/>
      <c r="Q24" s="100"/>
      <c r="R24" s="96"/>
      <c r="S24" s="107"/>
      <c r="T24" s="106"/>
      <c r="U24" s="107"/>
      <c r="V24" s="95"/>
    </row>
    <row r="25" spans="1:22" ht="15.75" x14ac:dyDescent="0.25">
      <c r="A25" s="103" t="s">
        <v>1260</v>
      </c>
      <c r="B25" s="103" t="s">
        <v>1261</v>
      </c>
      <c r="C25" s="96"/>
      <c r="D25" s="98"/>
      <c r="E25" s="104"/>
      <c r="F25" s="100"/>
      <c r="G25" s="97"/>
      <c r="H25" s="100"/>
      <c r="I25" s="100"/>
      <c r="J25" s="100"/>
      <c r="K25" s="97"/>
      <c r="L25" s="100"/>
      <c r="M25" s="100" t="s">
        <v>717</v>
      </c>
      <c r="N25" s="100"/>
      <c r="O25" s="96"/>
      <c r="P25" s="100"/>
      <c r="Q25" s="100"/>
      <c r="R25" s="96"/>
      <c r="S25" s="107"/>
      <c r="T25" s="106"/>
      <c r="U25" s="107"/>
      <c r="V25" s="95"/>
    </row>
    <row r="26" spans="1:22" ht="15.75" x14ac:dyDescent="0.25">
      <c r="A26" s="103" t="s">
        <v>1262</v>
      </c>
      <c r="B26" s="103" t="s">
        <v>1263</v>
      </c>
      <c r="C26" s="96"/>
      <c r="D26" s="98"/>
      <c r="E26" s="98" t="s">
        <v>717</v>
      </c>
      <c r="F26" s="100"/>
      <c r="G26" s="97"/>
      <c r="H26" s="100"/>
      <c r="I26" s="100"/>
      <c r="J26" s="100"/>
      <c r="K26" s="97"/>
      <c r="L26" s="100"/>
      <c r="M26" s="100"/>
      <c r="N26" s="100" t="s">
        <v>720</v>
      </c>
      <c r="O26" s="96"/>
      <c r="P26" s="100" t="s">
        <v>721</v>
      </c>
      <c r="Q26" s="100"/>
      <c r="R26" s="96"/>
      <c r="S26" s="107"/>
      <c r="T26" s="95"/>
      <c r="U26" s="107"/>
      <c r="V26" s="106"/>
    </row>
    <row r="27" spans="1:22" ht="15.75" x14ac:dyDescent="0.25">
      <c r="A27" s="103" t="s">
        <v>1264</v>
      </c>
      <c r="B27" s="103" t="s">
        <v>1265</v>
      </c>
      <c r="C27" s="96"/>
      <c r="D27" s="98"/>
      <c r="E27" s="98"/>
      <c r="F27" s="100"/>
      <c r="G27" s="97"/>
      <c r="H27" s="100"/>
      <c r="I27" s="100" t="s">
        <v>717</v>
      </c>
      <c r="J27" s="100"/>
      <c r="K27" s="97"/>
      <c r="L27" s="100"/>
      <c r="M27" s="100"/>
      <c r="N27" s="100"/>
      <c r="O27" s="96"/>
      <c r="P27" s="100"/>
      <c r="Q27" s="100"/>
      <c r="R27" s="96"/>
      <c r="S27" s="107"/>
      <c r="T27" s="95"/>
      <c r="U27" s="107"/>
      <c r="V27" s="95"/>
    </row>
    <row r="28" spans="1:22" ht="15.75" x14ac:dyDescent="0.25">
      <c r="A28" s="103" t="s">
        <v>1266</v>
      </c>
      <c r="B28" s="103" t="s">
        <v>1267</v>
      </c>
      <c r="C28" s="96"/>
      <c r="D28" s="98"/>
      <c r="E28" s="98" t="s">
        <v>717</v>
      </c>
      <c r="F28" s="100"/>
      <c r="G28" s="97"/>
      <c r="H28" s="100"/>
      <c r="I28" s="100"/>
      <c r="J28" s="100" t="s">
        <v>720</v>
      </c>
      <c r="K28" s="97"/>
      <c r="L28" s="100"/>
      <c r="M28" s="100"/>
      <c r="N28" s="100"/>
      <c r="O28" s="96"/>
      <c r="P28" s="100"/>
      <c r="Q28" s="100"/>
      <c r="R28" s="96" t="s">
        <v>720</v>
      </c>
      <c r="S28" s="107"/>
      <c r="T28" s="95"/>
      <c r="U28" s="107"/>
      <c r="V28" s="95"/>
    </row>
    <row r="29" spans="1:22" ht="15.75" x14ac:dyDescent="0.25">
      <c r="A29" s="103" t="s">
        <v>1271</v>
      </c>
      <c r="B29" s="103" t="s">
        <v>1272</v>
      </c>
      <c r="C29" s="96"/>
      <c r="D29" s="98" t="s">
        <v>721</v>
      </c>
      <c r="E29" s="98"/>
      <c r="F29" s="100" t="s">
        <v>720</v>
      </c>
      <c r="G29" s="97"/>
      <c r="H29" s="100"/>
      <c r="I29" s="100"/>
      <c r="J29" s="100" t="s">
        <v>720</v>
      </c>
      <c r="K29" s="97"/>
      <c r="L29" s="100"/>
      <c r="M29" s="100"/>
      <c r="N29" s="100" t="s">
        <v>720</v>
      </c>
      <c r="O29" s="96"/>
      <c r="P29" s="100"/>
      <c r="Q29" s="100" t="s">
        <v>717</v>
      </c>
      <c r="R29" s="96" t="s">
        <v>720</v>
      </c>
      <c r="S29" s="117"/>
      <c r="T29" s="95"/>
      <c r="U29" s="120"/>
      <c r="V29" s="95"/>
    </row>
    <row r="30" spans="1:22" ht="15.75" x14ac:dyDescent="0.25">
      <c r="A30" s="103" t="s">
        <v>1273</v>
      </c>
      <c r="B30" s="103" t="s">
        <v>1274</v>
      </c>
      <c r="C30" s="96"/>
      <c r="D30" s="98" t="s">
        <v>721</v>
      </c>
      <c r="E30" s="104" t="s">
        <v>717</v>
      </c>
      <c r="F30" s="100" t="s">
        <v>720</v>
      </c>
      <c r="G30" s="97"/>
      <c r="H30" s="100" t="s">
        <v>721</v>
      </c>
      <c r="I30" s="100" t="s">
        <v>717</v>
      </c>
      <c r="J30" s="100" t="s">
        <v>720</v>
      </c>
      <c r="K30" s="97"/>
      <c r="L30" s="100" t="s">
        <v>721</v>
      </c>
      <c r="M30" s="100" t="s">
        <v>717</v>
      </c>
      <c r="N30" s="100" t="s">
        <v>720</v>
      </c>
      <c r="O30" s="96"/>
      <c r="P30" s="100" t="s">
        <v>721</v>
      </c>
      <c r="Q30" s="100"/>
      <c r="R30" s="96" t="s">
        <v>720</v>
      </c>
      <c r="S30" s="107"/>
      <c r="T30" s="95"/>
      <c r="U30" s="117"/>
      <c r="V30" s="95"/>
    </row>
    <row r="31" spans="1:22" ht="15.75" x14ac:dyDescent="0.25">
      <c r="A31" s="103" t="s">
        <v>1275</v>
      </c>
      <c r="B31" s="103" t="s">
        <v>1276</v>
      </c>
      <c r="C31" s="96"/>
      <c r="D31" s="98"/>
      <c r="E31" s="98"/>
      <c r="F31" s="100"/>
      <c r="G31" s="97"/>
      <c r="H31" s="100"/>
      <c r="I31" s="100"/>
      <c r="J31" s="100"/>
      <c r="K31" s="97"/>
      <c r="L31" s="100"/>
      <c r="M31" s="100"/>
      <c r="N31" s="100" t="s">
        <v>720</v>
      </c>
      <c r="O31" s="96"/>
      <c r="P31" s="100"/>
      <c r="Q31" s="100" t="s">
        <v>717</v>
      </c>
      <c r="R31" s="96"/>
      <c r="S31" s="107"/>
      <c r="T31" s="95"/>
      <c r="U31" s="107"/>
      <c r="V31" s="95"/>
    </row>
    <row r="32" spans="1:22" ht="15.75" x14ac:dyDescent="0.25">
      <c r="A32" s="103" t="s">
        <v>1277</v>
      </c>
      <c r="B32" s="103" t="s">
        <v>1278</v>
      </c>
      <c r="C32" s="96"/>
      <c r="D32" s="98"/>
      <c r="E32" s="98" t="s">
        <v>717</v>
      </c>
      <c r="F32" s="100"/>
      <c r="G32" s="97"/>
      <c r="H32" s="100"/>
      <c r="I32" s="100" t="s">
        <v>717</v>
      </c>
      <c r="J32" s="100"/>
      <c r="K32" s="97"/>
      <c r="L32" s="100"/>
      <c r="M32" s="100" t="s">
        <v>717</v>
      </c>
      <c r="N32" s="100"/>
      <c r="O32" s="96"/>
      <c r="P32" s="100" t="s">
        <v>721</v>
      </c>
      <c r="Q32" s="100"/>
      <c r="R32" s="96"/>
      <c r="S32" s="107"/>
      <c r="T32" s="95"/>
      <c r="U32" s="107"/>
      <c r="V32" s="95"/>
    </row>
    <row r="33" spans="1:22" ht="15.75" x14ac:dyDescent="0.25">
      <c r="A33" s="103" t="s">
        <v>1279</v>
      </c>
      <c r="B33" s="103" t="s">
        <v>1280</v>
      </c>
      <c r="C33" s="96"/>
      <c r="D33" s="98"/>
      <c r="E33" s="98"/>
      <c r="F33" s="100"/>
      <c r="G33" s="97"/>
      <c r="H33" s="100"/>
      <c r="I33" s="100"/>
      <c r="J33" s="100"/>
      <c r="K33" s="97"/>
      <c r="L33" s="100"/>
      <c r="M33" s="100"/>
      <c r="N33" s="100"/>
      <c r="O33" s="96"/>
      <c r="P33" s="100" t="s">
        <v>721</v>
      </c>
      <c r="Q33" s="100"/>
      <c r="R33" s="96"/>
      <c r="S33" s="107"/>
      <c r="T33" s="95"/>
      <c r="U33" s="107"/>
      <c r="V33" s="95"/>
    </row>
    <row r="34" spans="1:22" ht="15.75" x14ac:dyDescent="0.25">
      <c r="A34" s="103" t="s">
        <v>1281</v>
      </c>
      <c r="B34" s="103" t="s">
        <v>1282</v>
      </c>
      <c r="C34" s="96"/>
      <c r="D34" s="98"/>
      <c r="E34" s="98" t="s">
        <v>717</v>
      </c>
      <c r="F34" s="100"/>
      <c r="G34" s="97"/>
      <c r="H34" s="100"/>
      <c r="I34" s="100" t="s">
        <v>717</v>
      </c>
      <c r="J34" s="100"/>
      <c r="K34" s="97"/>
      <c r="L34" s="100"/>
      <c r="M34" s="100" t="s">
        <v>717</v>
      </c>
      <c r="N34" s="100"/>
      <c r="O34" s="96"/>
      <c r="P34" s="100"/>
      <c r="Q34" s="100"/>
      <c r="R34" s="96" t="s">
        <v>720</v>
      </c>
      <c r="S34" s="107"/>
      <c r="T34" s="95"/>
      <c r="U34" s="107"/>
      <c r="V34" s="95"/>
    </row>
    <row r="35" spans="1:22" ht="15.75" x14ac:dyDescent="0.25">
      <c r="A35" s="103" t="s">
        <v>1283</v>
      </c>
      <c r="B35" s="103" t="s">
        <v>1284</v>
      </c>
      <c r="C35" s="96"/>
      <c r="D35" s="98"/>
      <c r="E35" s="104"/>
      <c r="F35" s="100" t="s">
        <v>720</v>
      </c>
      <c r="G35" s="97"/>
      <c r="H35" s="100"/>
      <c r="I35" s="100"/>
      <c r="J35" s="100" t="s">
        <v>720</v>
      </c>
      <c r="K35" s="97"/>
      <c r="L35" s="100"/>
      <c r="M35" s="100"/>
      <c r="N35" s="100"/>
      <c r="O35" s="96"/>
      <c r="P35" s="100"/>
      <c r="Q35" s="100"/>
      <c r="R35" s="96"/>
      <c r="S35" s="107"/>
      <c r="T35" s="95"/>
      <c r="U35" s="107"/>
      <c r="V35" s="95"/>
    </row>
    <row r="36" spans="1:22" ht="15.75" x14ac:dyDescent="0.25">
      <c r="A36" s="103" t="s">
        <v>1285</v>
      </c>
      <c r="B36" s="103" t="s">
        <v>1286</v>
      </c>
      <c r="C36" s="96"/>
      <c r="D36" s="98"/>
      <c r="E36" s="98"/>
      <c r="F36" s="100"/>
      <c r="G36" s="97"/>
      <c r="H36" s="100"/>
      <c r="I36" s="100"/>
      <c r="J36" s="100"/>
      <c r="K36" s="97"/>
      <c r="L36" s="100"/>
      <c r="M36" s="100"/>
      <c r="N36" s="100"/>
      <c r="O36" s="96"/>
      <c r="P36" s="100"/>
      <c r="Q36" s="100" t="s">
        <v>717</v>
      </c>
      <c r="R36" s="96"/>
      <c r="S36" s="107"/>
      <c r="T36" s="95"/>
      <c r="U36" s="107"/>
      <c r="V36" s="95"/>
    </row>
    <row r="37" spans="1:22" x14ac:dyDescent="0.2">
      <c r="A37" s="96" t="s">
        <v>1287</v>
      </c>
      <c r="B37" s="96" t="s">
        <v>1288</v>
      </c>
      <c r="C37" s="96"/>
      <c r="D37" s="96"/>
      <c r="E37" s="97"/>
      <c r="F37" s="97"/>
      <c r="G37" s="97"/>
      <c r="H37" s="97"/>
      <c r="I37" s="97"/>
      <c r="J37" s="97"/>
      <c r="K37" s="97"/>
      <c r="L37" s="97"/>
      <c r="M37" s="97"/>
      <c r="N37" s="96"/>
      <c r="O37" s="96"/>
      <c r="P37" s="96"/>
      <c r="Q37" s="96"/>
      <c r="R37" s="96" t="s">
        <v>720</v>
      </c>
    </row>
    <row r="38" spans="1:22" ht="15.75" x14ac:dyDescent="0.25">
      <c r="A38" s="103" t="s">
        <v>1289</v>
      </c>
      <c r="B38" s="103" t="s">
        <v>1290</v>
      </c>
      <c r="C38" s="96"/>
      <c r="D38" s="98"/>
      <c r="E38" s="98"/>
      <c r="F38" s="100"/>
      <c r="G38" s="97"/>
      <c r="H38" s="100"/>
      <c r="I38" s="100"/>
      <c r="J38" s="100"/>
      <c r="K38" s="97"/>
      <c r="L38" s="100"/>
      <c r="M38" s="100"/>
      <c r="N38" s="100"/>
      <c r="O38" s="96"/>
      <c r="P38" s="100" t="s">
        <v>721</v>
      </c>
      <c r="Q38" s="100" t="s">
        <v>717</v>
      </c>
      <c r="R38" s="96" t="s">
        <v>720</v>
      </c>
      <c r="S38" s="107"/>
      <c r="T38" s="95"/>
      <c r="U38" s="107"/>
      <c r="V38" s="95"/>
    </row>
    <row r="39" spans="1:22" ht="15.75" x14ac:dyDescent="0.25">
      <c r="A39" s="103" t="s">
        <v>1291</v>
      </c>
      <c r="B39" s="103" t="s">
        <v>1292</v>
      </c>
      <c r="C39" s="96"/>
      <c r="D39" s="104"/>
      <c r="E39" s="104" t="s">
        <v>717</v>
      </c>
      <c r="F39" s="100" t="s">
        <v>720</v>
      </c>
      <c r="G39" s="97"/>
      <c r="H39" s="100"/>
      <c r="I39" s="100" t="s">
        <v>717</v>
      </c>
      <c r="J39" s="100" t="s">
        <v>720</v>
      </c>
      <c r="K39" s="97"/>
      <c r="L39" s="100" t="s">
        <v>721</v>
      </c>
      <c r="M39" s="100" t="s">
        <v>717</v>
      </c>
      <c r="N39" s="100" t="s">
        <v>720</v>
      </c>
      <c r="O39" s="96"/>
      <c r="P39" s="100"/>
      <c r="Q39" s="100" t="s">
        <v>717</v>
      </c>
      <c r="R39" s="96" t="s">
        <v>720</v>
      </c>
    </row>
    <row r="40" spans="1:22" ht="15.75" x14ac:dyDescent="0.25">
      <c r="A40" s="103" t="s">
        <v>1293</v>
      </c>
      <c r="B40" s="103" t="s">
        <v>1294</v>
      </c>
      <c r="C40" s="96"/>
      <c r="D40" s="104"/>
      <c r="E40" s="104" t="s">
        <v>717</v>
      </c>
      <c r="F40" s="100" t="s">
        <v>720</v>
      </c>
      <c r="G40" s="97"/>
      <c r="H40" s="100"/>
      <c r="I40" s="100" t="s">
        <v>717</v>
      </c>
      <c r="J40" s="100" t="s">
        <v>720</v>
      </c>
      <c r="K40" s="97"/>
      <c r="L40" s="100" t="s">
        <v>721</v>
      </c>
      <c r="M40" s="100" t="s">
        <v>717</v>
      </c>
      <c r="N40" s="100" t="s">
        <v>720</v>
      </c>
      <c r="O40" s="96"/>
      <c r="P40" s="100"/>
      <c r="Q40" s="100"/>
      <c r="R40" s="96"/>
      <c r="S40" s="107"/>
      <c r="T40" s="106"/>
      <c r="U40" s="120"/>
      <c r="V40" s="95"/>
    </row>
    <row r="41" spans="1:22" ht="15.75" x14ac:dyDescent="0.25">
      <c r="A41" s="103" t="s">
        <v>1295</v>
      </c>
      <c r="B41" s="103" t="s">
        <v>1296</v>
      </c>
      <c r="C41" s="96"/>
      <c r="D41" s="104"/>
      <c r="E41" s="104"/>
      <c r="F41" s="100" t="s">
        <v>720</v>
      </c>
      <c r="G41" s="97"/>
      <c r="H41" s="100"/>
      <c r="I41" s="100"/>
      <c r="J41" s="100" t="s">
        <v>720</v>
      </c>
      <c r="K41" s="97"/>
      <c r="L41" s="100"/>
      <c r="M41" s="100"/>
      <c r="N41" s="100" t="s">
        <v>720</v>
      </c>
      <c r="O41" s="96"/>
      <c r="P41" s="100"/>
      <c r="Q41" s="100" t="s">
        <v>717</v>
      </c>
      <c r="R41" s="96" t="s">
        <v>720</v>
      </c>
      <c r="S41" s="107"/>
      <c r="T41" s="106"/>
      <c r="U41" s="120"/>
      <c r="V41" s="95"/>
    </row>
    <row r="42" spans="1:22" ht="15.75" x14ac:dyDescent="0.25">
      <c r="A42" s="103" t="s">
        <v>1297</v>
      </c>
      <c r="B42" s="103" t="s">
        <v>1298</v>
      </c>
      <c r="C42" s="96"/>
      <c r="D42" s="104" t="s">
        <v>721</v>
      </c>
      <c r="E42" s="104" t="s">
        <v>717</v>
      </c>
      <c r="F42" s="100" t="s">
        <v>720</v>
      </c>
      <c r="G42" s="97"/>
      <c r="H42" s="100" t="s">
        <v>721</v>
      </c>
      <c r="I42" s="100" t="s">
        <v>717</v>
      </c>
      <c r="J42" s="100" t="s">
        <v>720</v>
      </c>
      <c r="K42" s="97"/>
      <c r="L42" s="100" t="s">
        <v>721</v>
      </c>
      <c r="M42" s="100"/>
      <c r="N42" s="100"/>
      <c r="O42" s="96"/>
      <c r="P42" s="100"/>
      <c r="Q42" s="100"/>
      <c r="R42" s="96"/>
      <c r="S42" s="120"/>
      <c r="T42" s="95"/>
      <c r="U42" s="107"/>
      <c r="V42" s="95"/>
    </row>
    <row r="43" spans="1:22" ht="15.75" x14ac:dyDescent="0.25">
      <c r="A43" s="103" t="s">
        <v>1299</v>
      </c>
      <c r="B43" s="103" t="s">
        <v>1300</v>
      </c>
      <c r="C43" s="96"/>
      <c r="D43" s="104"/>
      <c r="E43" s="104"/>
      <c r="F43" s="100"/>
      <c r="G43" s="97"/>
      <c r="H43" s="100"/>
      <c r="I43" s="100" t="s">
        <v>717</v>
      </c>
      <c r="J43" s="100"/>
      <c r="K43" s="97"/>
      <c r="L43" s="100"/>
      <c r="M43" s="100"/>
      <c r="N43" s="100"/>
      <c r="O43" s="96"/>
      <c r="P43" s="100"/>
      <c r="Q43" s="100"/>
      <c r="R43" s="96"/>
      <c r="S43" s="120"/>
      <c r="T43" s="95"/>
      <c r="U43" s="107"/>
      <c r="V43" s="95"/>
    </row>
    <row r="44" spans="1:22" ht="15.75" x14ac:dyDescent="0.25">
      <c r="A44" s="103" t="s">
        <v>1301</v>
      </c>
      <c r="B44" s="103" t="s">
        <v>1302</v>
      </c>
      <c r="C44" s="96"/>
      <c r="D44" s="104"/>
      <c r="E44" s="104"/>
      <c r="F44" s="100" t="s">
        <v>720</v>
      </c>
      <c r="G44" s="97"/>
      <c r="H44" s="100"/>
      <c r="I44" s="100" t="s">
        <v>717</v>
      </c>
      <c r="J44" s="100" t="s">
        <v>720</v>
      </c>
      <c r="K44" s="97"/>
      <c r="L44" s="100" t="s">
        <v>721</v>
      </c>
      <c r="M44" s="100" t="s">
        <v>717</v>
      </c>
      <c r="N44" s="100" t="s">
        <v>720</v>
      </c>
      <c r="O44" s="96"/>
      <c r="P44" s="100" t="s">
        <v>721</v>
      </c>
      <c r="Q44" s="100" t="s">
        <v>717</v>
      </c>
      <c r="R44" s="96" t="s">
        <v>720</v>
      </c>
      <c r="S44" s="107"/>
      <c r="T44" s="106"/>
      <c r="U44" s="120"/>
      <c r="V44" s="95"/>
    </row>
    <row r="45" spans="1:22" ht="15.75" x14ac:dyDescent="0.25">
      <c r="A45" s="103" t="s">
        <v>1303</v>
      </c>
      <c r="B45" s="103" t="s">
        <v>1304</v>
      </c>
      <c r="C45" s="96"/>
      <c r="D45" s="104"/>
      <c r="E45" s="104"/>
      <c r="F45" s="100"/>
      <c r="G45" s="97"/>
      <c r="H45" s="100"/>
      <c r="I45" s="100"/>
      <c r="J45" s="100" t="s">
        <v>720</v>
      </c>
      <c r="K45" s="97"/>
      <c r="L45" s="100" t="s">
        <v>721</v>
      </c>
      <c r="M45" s="100" t="s">
        <v>717</v>
      </c>
      <c r="N45" s="100" t="s">
        <v>720</v>
      </c>
      <c r="O45" s="96"/>
      <c r="P45" s="100" t="s">
        <v>721</v>
      </c>
      <c r="Q45" s="100" t="s">
        <v>717</v>
      </c>
      <c r="R45" s="96" t="s">
        <v>720</v>
      </c>
      <c r="S45" s="107"/>
      <c r="T45" s="106"/>
      <c r="U45" s="120"/>
      <c r="V45" s="95"/>
    </row>
    <row r="46" spans="1:22" ht="15.75" x14ac:dyDescent="0.25">
      <c r="A46" s="103" t="s">
        <v>1305</v>
      </c>
      <c r="B46" s="103" t="s">
        <v>1306</v>
      </c>
      <c r="C46" s="96"/>
      <c r="D46" s="104"/>
      <c r="E46" s="104"/>
      <c r="F46" s="100"/>
      <c r="G46" s="97"/>
      <c r="H46" s="100"/>
      <c r="I46" s="100"/>
      <c r="J46" s="100"/>
      <c r="K46" s="97"/>
      <c r="L46" s="100"/>
      <c r="M46" s="100" t="s">
        <v>717</v>
      </c>
      <c r="N46" s="100"/>
      <c r="O46" s="96"/>
      <c r="P46" s="100"/>
      <c r="Q46" s="100" t="s">
        <v>717</v>
      </c>
      <c r="R46" s="96"/>
      <c r="S46" s="107"/>
      <c r="T46" s="106"/>
      <c r="U46" s="120"/>
      <c r="V46" s="95"/>
    </row>
    <row r="47" spans="1:22" ht="15.75" x14ac:dyDescent="0.25">
      <c r="A47" s="103" t="s">
        <v>1307</v>
      </c>
      <c r="B47" s="103" t="s">
        <v>1308</v>
      </c>
      <c r="C47" s="96"/>
      <c r="D47" s="104"/>
      <c r="E47" s="104"/>
      <c r="F47" s="100"/>
      <c r="G47" s="97"/>
      <c r="H47" s="100" t="s">
        <v>721</v>
      </c>
      <c r="I47" s="100" t="s">
        <v>717</v>
      </c>
      <c r="J47" s="100"/>
      <c r="K47" s="97"/>
      <c r="L47" s="100" t="s">
        <v>721</v>
      </c>
      <c r="M47" s="100" t="s">
        <v>717</v>
      </c>
      <c r="N47" s="100" t="s">
        <v>720</v>
      </c>
      <c r="O47" s="96"/>
      <c r="P47" s="100" t="s">
        <v>721</v>
      </c>
      <c r="Q47" s="100" t="s">
        <v>717</v>
      </c>
      <c r="R47" s="96" t="s">
        <v>720</v>
      </c>
      <c r="S47" s="107"/>
      <c r="T47" s="106"/>
      <c r="U47" s="120"/>
      <c r="V47" s="95"/>
    </row>
    <row r="48" spans="1:22" ht="15.75" x14ac:dyDescent="0.25">
      <c r="A48" s="103" t="s">
        <v>1309</v>
      </c>
      <c r="B48" s="103" t="s">
        <v>1310</v>
      </c>
      <c r="C48" s="96"/>
      <c r="D48" s="104"/>
      <c r="E48" s="104"/>
      <c r="F48" s="100"/>
      <c r="G48" s="97"/>
      <c r="H48" s="100" t="s">
        <v>721</v>
      </c>
      <c r="I48" s="100"/>
      <c r="J48" s="100" t="s">
        <v>720</v>
      </c>
      <c r="K48" s="97"/>
      <c r="L48" s="100"/>
      <c r="M48" s="100"/>
      <c r="N48" s="100"/>
      <c r="O48" s="96"/>
      <c r="P48" s="100"/>
      <c r="Q48" s="100"/>
      <c r="R48" s="96" t="s">
        <v>720</v>
      </c>
      <c r="S48" s="107"/>
      <c r="T48" s="106"/>
      <c r="U48" s="120"/>
      <c r="V48" s="95"/>
    </row>
    <row r="49" spans="1:22" ht="15.75" x14ac:dyDescent="0.25">
      <c r="A49" s="103" t="s">
        <v>1311</v>
      </c>
      <c r="B49" s="103" t="s">
        <v>1312</v>
      </c>
      <c r="C49" s="96"/>
      <c r="D49" s="104"/>
      <c r="E49" s="104"/>
      <c r="F49" s="100"/>
      <c r="G49" s="97"/>
      <c r="H49" s="100"/>
      <c r="I49" s="100"/>
      <c r="J49" s="100"/>
      <c r="K49" s="97"/>
      <c r="L49" s="100"/>
      <c r="M49" s="100"/>
      <c r="N49" s="100"/>
      <c r="O49" s="96"/>
      <c r="P49" s="100" t="s">
        <v>721</v>
      </c>
      <c r="Q49" s="100"/>
      <c r="R49" s="96"/>
      <c r="S49" s="107"/>
      <c r="T49" s="106"/>
      <c r="U49" s="120"/>
      <c r="V49" s="95"/>
    </row>
    <row r="50" spans="1:22" ht="15.75" x14ac:dyDescent="0.25">
      <c r="A50" s="103" t="s">
        <v>1313</v>
      </c>
      <c r="B50" s="103" t="s">
        <v>1312</v>
      </c>
      <c r="C50" s="96"/>
      <c r="D50" s="104"/>
      <c r="E50" s="104"/>
      <c r="F50" s="100"/>
      <c r="G50" s="97"/>
      <c r="H50" s="100"/>
      <c r="I50" s="100"/>
      <c r="J50" s="100"/>
      <c r="K50" s="97"/>
      <c r="L50" s="100"/>
      <c r="M50" s="100"/>
      <c r="N50" s="100"/>
      <c r="O50" s="96"/>
      <c r="P50" s="100" t="s">
        <v>721</v>
      </c>
      <c r="Q50" s="100"/>
      <c r="R50" s="96"/>
      <c r="S50" s="107"/>
      <c r="T50" s="106"/>
      <c r="U50" s="120"/>
      <c r="V50" s="95"/>
    </row>
    <row r="51" spans="1:22" ht="15.75" x14ac:dyDescent="0.25">
      <c r="A51" s="103" t="s">
        <v>1314</v>
      </c>
      <c r="B51" s="103" t="s">
        <v>1315</v>
      </c>
      <c r="C51" s="96"/>
      <c r="D51" s="104"/>
      <c r="E51" s="104" t="s">
        <v>717</v>
      </c>
      <c r="F51" s="100" t="s">
        <v>720</v>
      </c>
      <c r="G51" s="97"/>
      <c r="H51" s="100"/>
      <c r="I51" s="100" t="s">
        <v>717</v>
      </c>
      <c r="J51" s="100"/>
      <c r="K51" s="97"/>
      <c r="L51" s="100"/>
      <c r="M51" s="100" t="s">
        <v>717</v>
      </c>
      <c r="N51" s="100" t="s">
        <v>720</v>
      </c>
      <c r="O51" s="96"/>
      <c r="P51" s="100"/>
      <c r="Q51" s="100" t="s">
        <v>717</v>
      </c>
      <c r="R51" s="96"/>
      <c r="S51" s="107"/>
      <c r="T51" s="106"/>
      <c r="U51" s="120"/>
      <c r="V51" s="95"/>
    </row>
    <row r="52" spans="1:22" ht="15.75" x14ac:dyDescent="0.25">
      <c r="A52" s="103" t="s">
        <v>1314</v>
      </c>
      <c r="B52" s="103" t="s">
        <v>1315</v>
      </c>
      <c r="C52" s="96"/>
      <c r="D52" s="104"/>
      <c r="E52" s="104"/>
      <c r="F52" s="100"/>
      <c r="G52" s="97"/>
      <c r="H52" s="100"/>
      <c r="I52" s="100"/>
      <c r="J52" s="100"/>
      <c r="K52" s="97"/>
      <c r="L52" s="100"/>
      <c r="M52" s="100"/>
      <c r="N52" s="100" t="s">
        <v>720</v>
      </c>
      <c r="O52" s="96"/>
      <c r="P52" s="100"/>
      <c r="Q52" s="100" t="s">
        <v>717</v>
      </c>
      <c r="R52" s="96"/>
      <c r="S52" s="107"/>
      <c r="T52" s="106"/>
      <c r="U52" s="120"/>
      <c r="V52" s="95"/>
    </row>
    <row r="53" spans="1:22" x14ac:dyDescent="0.2">
      <c r="A53" s="96" t="s">
        <v>1316</v>
      </c>
      <c r="B53" s="96" t="s">
        <v>1317</v>
      </c>
      <c r="C53" s="96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6"/>
      <c r="O53" s="96"/>
      <c r="P53" s="96"/>
      <c r="Q53" s="96"/>
      <c r="R53" s="96" t="s">
        <v>720</v>
      </c>
    </row>
    <row r="54" spans="1:22" x14ac:dyDescent="0.2">
      <c r="A54" s="96" t="s">
        <v>1318</v>
      </c>
      <c r="B54" s="96" t="s">
        <v>1312</v>
      </c>
      <c r="C54" s="96"/>
      <c r="D54" s="96"/>
      <c r="E54" s="97"/>
      <c r="F54" s="97"/>
      <c r="G54" s="97"/>
      <c r="H54" s="97"/>
      <c r="I54" s="97"/>
      <c r="J54" s="97"/>
      <c r="K54" s="97"/>
      <c r="L54" s="97"/>
      <c r="M54" s="97"/>
      <c r="N54" s="96"/>
      <c r="O54" s="96"/>
      <c r="P54" s="96"/>
      <c r="Q54" s="96"/>
      <c r="R54" s="96" t="s">
        <v>720</v>
      </c>
    </row>
    <row r="55" spans="1:22" ht="15.75" x14ac:dyDescent="0.25">
      <c r="A55" s="103" t="s">
        <v>1319</v>
      </c>
      <c r="B55" s="103" t="s">
        <v>1320</v>
      </c>
      <c r="C55" s="96"/>
      <c r="D55" s="98"/>
      <c r="E55" s="98"/>
      <c r="F55" s="100"/>
      <c r="G55" s="97"/>
      <c r="H55" s="100"/>
      <c r="I55" s="100"/>
      <c r="J55" s="100"/>
      <c r="K55" s="97"/>
      <c r="L55" s="100"/>
      <c r="M55" s="100"/>
      <c r="N55" s="100" t="s">
        <v>720</v>
      </c>
      <c r="O55" s="96"/>
      <c r="P55" s="100" t="s">
        <v>721</v>
      </c>
      <c r="Q55" s="100" t="s">
        <v>717</v>
      </c>
      <c r="R55" s="96" t="s">
        <v>720</v>
      </c>
      <c r="S55" s="107"/>
      <c r="T55" s="106"/>
      <c r="U55" s="107"/>
      <c r="V55" s="106"/>
    </row>
    <row r="56" spans="1:22" ht="15.75" x14ac:dyDescent="0.25">
      <c r="A56" s="103" t="s">
        <v>1321</v>
      </c>
      <c r="B56" s="103" t="s">
        <v>1322</v>
      </c>
      <c r="C56" s="96"/>
      <c r="D56" s="104" t="s">
        <v>721</v>
      </c>
      <c r="E56" s="104" t="s">
        <v>717</v>
      </c>
      <c r="F56" s="100" t="s">
        <v>720</v>
      </c>
      <c r="G56" s="97"/>
      <c r="H56" s="100" t="s">
        <v>721</v>
      </c>
      <c r="I56" s="100" t="s">
        <v>717</v>
      </c>
      <c r="J56" s="100" t="s">
        <v>720</v>
      </c>
      <c r="K56" s="97"/>
      <c r="L56" s="100" t="s">
        <v>721</v>
      </c>
      <c r="M56" s="100" t="s">
        <v>717</v>
      </c>
      <c r="N56" s="100" t="s">
        <v>720</v>
      </c>
      <c r="O56" s="96"/>
      <c r="P56" s="100"/>
      <c r="Q56" s="100" t="s">
        <v>717</v>
      </c>
      <c r="R56" s="96" t="s">
        <v>720</v>
      </c>
      <c r="S56" s="117"/>
      <c r="T56" s="95"/>
      <c r="U56" s="107"/>
      <c r="V56" s="106"/>
    </row>
    <row r="57" spans="1:22" ht="15.75" x14ac:dyDescent="0.25">
      <c r="A57" s="103" t="s">
        <v>1323</v>
      </c>
      <c r="B57" s="103" t="s">
        <v>1324</v>
      </c>
      <c r="C57" s="96"/>
      <c r="D57" s="104"/>
      <c r="E57" s="104" t="s">
        <v>717</v>
      </c>
      <c r="F57" s="100"/>
      <c r="G57" s="97"/>
      <c r="H57" s="100"/>
      <c r="I57" s="100"/>
      <c r="J57" s="100" t="s">
        <v>720</v>
      </c>
      <c r="K57" s="97"/>
      <c r="L57" s="100"/>
      <c r="M57" s="100" t="s">
        <v>717</v>
      </c>
      <c r="N57" s="100" t="s">
        <v>720</v>
      </c>
      <c r="O57" s="96"/>
      <c r="P57" s="100"/>
      <c r="Q57" s="100"/>
      <c r="R57" s="96" t="s">
        <v>720</v>
      </c>
      <c r="S57" s="107"/>
      <c r="T57" s="106"/>
      <c r="U57" s="117"/>
      <c r="V57" s="95"/>
    </row>
    <row r="58" spans="1:22" ht="15.75" x14ac:dyDescent="0.25">
      <c r="A58" s="103" t="s">
        <v>1325</v>
      </c>
      <c r="B58" s="103" t="s">
        <v>1326</v>
      </c>
      <c r="C58" s="96"/>
      <c r="D58" s="104"/>
      <c r="E58" s="104"/>
      <c r="F58" s="100" t="s">
        <v>720</v>
      </c>
      <c r="G58" s="97"/>
      <c r="H58" s="100"/>
      <c r="I58" s="100"/>
      <c r="J58" s="100" t="s">
        <v>720</v>
      </c>
      <c r="K58" s="97"/>
      <c r="L58" s="100"/>
      <c r="M58" s="100"/>
      <c r="N58" s="100"/>
      <c r="O58" s="96"/>
      <c r="P58" s="100"/>
      <c r="Q58" s="100"/>
      <c r="R58" s="96"/>
      <c r="S58" s="107"/>
      <c r="T58" s="106"/>
      <c r="U58" s="107"/>
      <c r="V58" s="106"/>
    </row>
    <row r="59" spans="1:22" ht="15.75" x14ac:dyDescent="0.25">
      <c r="A59" s="103" t="s">
        <v>1327</v>
      </c>
      <c r="B59" s="103" t="s">
        <v>1328</v>
      </c>
      <c r="C59" s="96"/>
      <c r="D59" s="98"/>
      <c r="E59" s="98"/>
      <c r="F59" s="100"/>
      <c r="G59" s="97"/>
      <c r="H59" s="100"/>
      <c r="I59" s="100"/>
      <c r="J59" s="100"/>
      <c r="K59" s="97"/>
      <c r="L59" s="100"/>
      <c r="M59" s="100"/>
      <c r="N59" s="100"/>
      <c r="O59" s="96"/>
      <c r="P59" s="100"/>
      <c r="Q59" s="100"/>
      <c r="R59" s="96"/>
      <c r="S59" s="107"/>
      <c r="T59" s="106"/>
      <c r="U59" s="107"/>
      <c r="V59" s="106"/>
    </row>
    <row r="60" spans="1:22" ht="15.75" x14ac:dyDescent="0.25">
      <c r="A60" s="103" t="s">
        <v>1329</v>
      </c>
      <c r="B60" s="103" t="s">
        <v>1330</v>
      </c>
      <c r="C60" s="96"/>
      <c r="D60" s="98"/>
      <c r="E60" s="98"/>
      <c r="F60" s="100"/>
      <c r="G60" s="97"/>
      <c r="H60" s="100"/>
      <c r="I60" s="100"/>
      <c r="J60" s="100"/>
      <c r="K60" s="97"/>
      <c r="L60" s="100"/>
      <c r="M60" s="100"/>
      <c r="N60" s="100"/>
      <c r="O60" s="96"/>
      <c r="P60" s="100"/>
      <c r="Q60" s="100"/>
      <c r="R60" s="96"/>
      <c r="S60" s="107"/>
      <c r="T60" s="95"/>
      <c r="U60" s="107"/>
      <c r="V60" s="106"/>
    </row>
    <row r="61" spans="1:22" ht="15.75" x14ac:dyDescent="0.25">
      <c r="A61" s="103" t="s">
        <v>1331</v>
      </c>
      <c r="B61" s="103" t="s">
        <v>1332</v>
      </c>
      <c r="C61" s="96"/>
      <c r="D61" s="104"/>
      <c r="E61" s="104"/>
      <c r="F61" s="100"/>
      <c r="G61" s="97"/>
      <c r="H61" s="100"/>
      <c r="I61" s="100"/>
      <c r="J61" s="100"/>
      <c r="K61" s="97"/>
      <c r="L61" s="100"/>
      <c r="M61" s="100"/>
      <c r="N61" s="100"/>
      <c r="O61" s="96"/>
      <c r="P61" s="100"/>
      <c r="Q61" s="100"/>
      <c r="R61" s="96"/>
      <c r="S61" s="107"/>
      <c r="T61" s="95"/>
      <c r="U61" s="107"/>
      <c r="V61" s="95"/>
    </row>
    <row r="62" spans="1:22" ht="15.75" x14ac:dyDescent="0.25">
      <c r="A62" s="103" t="s">
        <v>1333</v>
      </c>
      <c r="B62" s="103" t="s">
        <v>1334</v>
      </c>
      <c r="C62" s="96"/>
      <c r="D62" s="98"/>
      <c r="E62" s="104"/>
      <c r="F62" s="100"/>
      <c r="G62" s="97"/>
      <c r="H62" s="100"/>
      <c r="I62" s="100"/>
      <c r="J62" s="100"/>
      <c r="K62" s="97"/>
      <c r="L62" s="100"/>
      <c r="M62" s="100"/>
      <c r="N62" s="100"/>
      <c r="O62" s="96"/>
      <c r="P62" s="100"/>
      <c r="Q62" s="100"/>
      <c r="R62" s="96"/>
      <c r="S62" s="107"/>
      <c r="T62" s="106"/>
      <c r="U62" s="107"/>
      <c r="V62" s="95"/>
    </row>
    <row r="63" spans="1:22" ht="15.75" x14ac:dyDescent="0.25">
      <c r="A63" s="103" t="s">
        <v>1335</v>
      </c>
      <c r="B63" s="103" t="s">
        <v>1336</v>
      </c>
      <c r="C63" s="96"/>
      <c r="D63" s="98"/>
      <c r="E63" s="98"/>
      <c r="F63" s="100"/>
      <c r="G63" s="97"/>
      <c r="H63" s="100"/>
      <c r="I63" s="100"/>
      <c r="J63" s="100"/>
      <c r="K63" s="97"/>
      <c r="L63" s="100"/>
      <c r="M63" s="100"/>
      <c r="N63" s="100" t="s">
        <v>720</v>
      </c>
      <c r="O63" s="96"/>
      <c r="P63" s="100"/>
      <c r="Q63" s="100" t="s">
        <v>717</v>
      </c>
      <c r="R63" s="96"/>
      <c r="S63" s="107"/>
      <c r="T63" s="95"/>
      <c r="U63" s="107"/>
      <c r="V63" s="106"/>
    </row>
    <row r="64" spans="1:22" ht="15.75" x14ac:dyDescent="0.25">
      <c r="A64" s="103" t="s">
        <v>1337</v>
      </c>
      <c r="B64" s="103" t="s">
        <v>1338</v>
      </c>
      <c r="C64" s="96"/>
      <c r="D64" s="98"/>
      <c r="E64" s="98"/>
      <c r="F64" s="100" t="s">
        <v>720</v>
      </c>
      <c r="G64" s="97"/>
      <c r="H64" s="100"/>
      <c r="I64" s="100"/>
      <c r="J64" s="100"/>
      <c r="K64" s="97"/>
      <c r="L64" s="100"/>
      <c r="M64" s="100"/>
      <c r="N64" s="100"/>
      <c r="O64" s="96"/>
      <c r="P64" s="100"/>
      <c r="Q64" s="100" t="s">
        <v>717</v>
      </c>
      <c r="R64" s="96"/>
      <c r="S64" s="107"/>
      <c r="T64" s="95"/>
      <c r="U64" s="107"/>
      <c r="V64" s="95"/>
    </row>
    <row r="65" spans="1:22" ht="15.75" x14ac:dyDescent="0.25">
      <c r="A65" s="103" t="s">
        <v>1339</v>
      </c>
      <c r="B65" s="103" t="s">
        <v>1340</v>
      </c>
      <c r="C65" s="96"/>
      <c r="D65" s="98"/>
      <c r="E65" s="98"/>
      <c r="F65" s="100"/>
      <c r="G65" s="97"/>
      <c r="H65" s="100"/>
      <c r="I65" s="100" t="s">
        <v>717</v>
      </c>
      <c r="J65" s="100"/>
      <c r="K65" s="97"/>
      <c r="L65" s="100"/>
      <c r="M65" s="100" t="s">
        <v>717</v>
      </c>
      <c r="N65" s="100"/>
      <c r="O65" s="96"/>
      <c r="P65" s="100" t="s">
        <v>721</v>
      </c>
      <c r="Q65" s="100"/>
      <c r="R65" s="96"/>
      <c r="S65" s="107"/>
      <c r="T65" s="95"/>
      <c r="U65" s="107"/>
      <c r="V65" s="95"/>
    </row>
    <row r="66" spans="1:22" ht="15.75" x14ac:dyDescent="0.25">
      <c r="A66" s="103" t="s">
        <v>1341</v>
      </c>
      <c r="B66" s="103" t="s">
        <v>1342</v>
      </c>
      <c r="C66" s="96"/>
      <c r="D66" s="98" t="s">
        <v>721</v>
      </c>
      <c r="E66" s="104"/>
      <c r="F66" s="100"/>
      <c r="G66" s="97"/>
      <c r="H66" s="100" t="s">
        <v>721</v>
      </c>
      <c r="I66" s="100"/>
      <c r="J66" s="100"/>
      <c r="K66" s="97"/>
      <c r="L66" s="100" t="s">
        <v>721</v>
      </c>
      <c r="M66" s="100"/>
      <c r="N66" s="100" t="s">
        <v>720</v>
      </c>
      <c r="O66" s="96"/>
      <c r="P66" s="100" t="s">
        <v>721</v>
      </c>
      <c r="Q66" s="100" t="s">
        <v>717</v>
      </c>
      <c r="R66" s="96" t="s">
        <v>720</v>
      </c>
      <c r="S66" s="107"/>
      <c r="T66" s="95"/>
      <c r="U66" s="107"/>
      <c r="V66" s="95"/>
    </row>
    <row r="67" spans="1:22" ht="15.75" x14ac:dyDescent="0.25">
      <c r="A67" s="103" t="s">
        <v>1343</v>
      </c>
      <c r="B67" s="103" t="s">
        <v>1344</v>
      </c>
      <c r="C67" s="97"/>
      <c r="D67" s="98"/>
      <c r="E67" s="98"/>
      <c r="F67" s="100"/>
      <c r="G67" s="97"/>
      <c r="H67" s="100"/>
      <c r="I67" s="100"/>
      <c r="J67" s="100"/>
      <c r="K67" s="97"/>
      <c r="L67" s="100"/>
      <c r="M67" s="100"/>
      <c r="N67" s="100" t="s">
        <v>720</v>
      </c>
      <c r="O67" s="97"/>
      <c r="P67" s="100" t="s">
        <v>721</v>
      </c>
      <c r="Q67" s="100" t="s">
        <v>717</v>
      </c>
      <c r="R67" s="97" t="s">
        <v>720</v>
      </c>
      <c r="S67" s="107"/>
      <c r="T67" s="95"/>
      <c r="U67" s="107"/>
      <c r="V67" s="95"/>
    </row>
    <row r="68" spans="1:22" ht="15.75" x14ac:dyDescent="0.25">
      <c r="A68" s="103" t="s">
        <v>1345</v>
      </c>
      <c r="B68" s="103" t="s">
        <v>1346</v>
      </c>
      <c r="C68" s="97"/>
      <c r="D68" s="104" t="s">
        <v>721</v>
      </c>
      <c r="E68" s="104" t="s">
        <v>717</v>
      </c>
      <c r="F68" s="100" t="s">
        <v>720</v>
      </c>
      <c r="G68" s="97"/>
      <c r="H68" s="100" t="s">
        <v>721</v>
      </c>
      <c r="I68" s="100" t="s">
        <v>717</v>
      </c>
      <c r="J68" s="100" t="s">
        <v>721</v>
      </c>
      <c r="K68" s="97"/>
      <c r="L68" s="100" t="s">
        <v>721</v>
      </c>
      <c r="M68" s="100" t="s">
        <v>721</v>
      </c>
      <c r="N68" s="100"/>
      <c r="O68" s="97"/>
      <c r="P68" s="100"/>
      <c r="Q68" s="100"/>
      <c r="R68" s="97"/>
      <c r="S68" s="117"/>
      <c r="T68" s="95"/>
      <c r="U68" s="107"/>
      <c r="V68" s="95"/>
    </row>
    <row r="69" spans="1:22" ht="15.75" x14ac:dyDescent="0.25">
      <c r="A69" s="103" t="s">
        <v>1347</v>
      </c>
      <c r="B69" s="103" t="s">
        <v>1348</v>
      </c>
      <c r="C69" s="97"/>
      <c r="D69" s="98" t="s">
        <v>721</v>
      </c>
      <c r="E69" s="98"/>
      <c r="F69" s="100"/>
      <c r="G69" s="97"/>
      <c r="H69" s="100"/>
      <c r="I69" s="100"/>
      <c r="J69" s="100"/>
      <c r="K69" s="97"/>
      <c r="L69" s="100"/>
      <c r="M69" s="100"/>
      <c r="N69" s="100"/>
      <c r="O69" s="97"/>
      <c r="P69" s="100"/>
      <c r="Q69" s="100"/>
      <c r="R69" s="97" t="s">
        <v>720</v>
      </c>
      <c r="S69" s="107"/>
      <c r="T69" s="106"/>
      <c r="U69" s="117"/>
      <c r="V69" s="95"/>
    </row>
    <row r="70" spans="1:22" ht="15.75" x14ac:dyDescent="0.25">
      <c r="A70" s="103" t="s">
        <v>1349</v>
      </c>
      <c r="B70" s="103" t="s">
        <v>1350</v>
      </c>
      <c r="C70" s="97"/>
      <c r="D70" s="98"/>
      <c r="E70" s="98" t="s">
        <v>717</v>
      </c>
      <c r="F70" s="100"/>
      <c r="G70" s="97"/>
      <c r="H70" s="100"/>
      <c r="I70" s="100"/>
      <c r="J70" s="100" t="s">
        <v>721</v>
      </c>
      <c r="K70" s="97"/>
      <c r="L70" s="100"/>
      <c r="M70" s="100"/>
      <c r="N70" s="100"/>
      <c r="O70" s="97"/>
      <c r="P70" s="100"/>
      <c r="Q70" s="100"/>
      <c r="R70" s="97"/>
      <c r="S70" s="107"/>
      <c r="T70" s="95"/>
      <c r="U70" s="107"/>
      <c r="V70" s="106"/>
    </row>
    <row r="71" spans="1:22" ht="15.75" x14ac:dyDescent="0.25">
      <c r="A71" s="103" t="s">
        <v>1351</v>
      </c>
      <c r="B71" s="103" t="s">
        <v>1352</v>
      </c>
      <c r="C71" s="97"/>
      <c r="D71" s="104"/>
      <c r="E71" s="98"/>
      <c r="F71" s="100"/>
      <c r="G71" s="97"/>
      <c r="H71" s="100"/>
      <c r="I71" s="100"/>
      <c r="J71" s="100"/>
      <c r="K71" s="97"/>
      <c r="L71" s="100"/>
      <c r="M71" s="100"/>
      <c r="N71" s="100" t="s">
        <v>720</v>
      </c>
      <c r="O71" s="97"/>
      <c r="P71" s="100" t="s">
        <v>721</v>
      </c>
      <c r="Q71" s="100"/>
      <c r="R71" s="97"/>
      <c r="S71" s="107"/>
      <c r="T71" s="95"/>
      <c r="U71" s="107"/>
      <c r="V71" s="95"/>
    </row>
    <row r="72" spans="1:22" ht="15.75" x14ac:dyDescent="0.25">
      <c r="A72" s="103" t="s">
        <v>1353</v>
      </c>
      <c r="B72" s="103" t="s">
        <v>1354</v>
      </c>
      <c r="C72" s="97"/>
      <c r="D72" s="98"/>
      <c r="E72" s="98"/>
      <c r="F72" s="100"/>
      <c r="G72" s="97"/>
      <c r="H72" s="100"/>
      <c r="I72" s="100"/>
      <c r="J72" s="100"/>
      <c r="K72" s="97"/>
      <c r="L72" s="100"/>
      <c r="M72" s="100"/>
      <c r="N72" s="100"/>
      <c r="O72" s="97"/>
      <c r="P72" s="100" t="s">
        <v>721</v>
      </c>
      <c r="Q72" s="100"/>
      <c r="R72" s="97"/>
      <c r="S72" s="107"/>
      <c r="T72" s="106"/>
      <c r="U72" s="107"/>
      <c r="V72" s="95"/>
    </row>
    <row r="73" spans="1:22" ht="15.75" x14ac:dyDescent="0.25">
      <c r="A73" s="103" t="s">
        <v>1355</v>
      </c>
      <c r="B73" s="103" t="s">
        <v>1356</v>
      </c>
      <c r="C73" s="97"/>
      <c r="D73" s="98"/>
      <c r="E73" s="98"/>
      <c r="F73" s="100"/>
      <c r="G73" s="97"/>
      <c r="H73" s="100" t="s">
        <v>721</v>
      </c>
      <c r="I73" s="100"/>
      <c r="J73" s="100"/>
      <c r="K73" s="97"/>
      <c r="L73" s="100"/>
      <c r="M73" s="100"/>
      <c r="N73" s="100"/>
      <c r="O73" s="97"/>
      <c r="P73" s="100"/>
      <c r="Q73" s="100"/>
      <c r="R73" s="97"/>
      <c r="S73" s="107"/>
      <c r="T73" s="106"/>
      <c r="U73" s="107"/>
      <c r="V73" s="95"/>
    </row>
    <row r="74" spans="1:22" ht="15.75" x14ac:dyDescent="0.25">
      <c r="A74" s="103" t="s">
        <v>1341</v>
      </c>
      <c r="B74" s="103" t="s">
        <v>1354</v>
      </c>
      <c r="C74" s="97"/>
      <c r="D74" s="98"/>
      <c r="E74" s="98"/>
      <c r="F74" s="100" t="s">
        <v>720</v>
      </c>
      <c r="G74" s="97"/>
      <c r="H74" s="100"/>
      <c r="I74" s="100"/>
      <c r="J74" s="100"/>
      <c r="K74" s="97"/>
      <c r="L74" s="100"/>
      <c r="M74" s="100"/>
      <c r="N74" s="100" t="s">
        <v>720</v>
      </c>
      <c r="O74" s="97"/>
      <c r="P74" s="100"/>
      <c r="Q74" s="100"/>
      <c r="R74" s="97" t="s">
        <v>720</v>
      </c>
      <c r="S74" s="107"/>
      <c r="T74" s="106"/>
      <c r="U74" s="107"/>
      <c r="V74" s="95"/>
    </row>
    <row r="75" spans="1:22" ht="15.75" x14ac:dyDescent="0.25">
      <c r="A75" s="103" t="s">
        <v>1357</v>
      </c>
      <c r="B75" s="103" t="s">
        <v>1358</v>
      </c>
      <c r="C75" s="97"/>
      <c r="D75" s="98"/>
      <c r="E75" s="98" t="s">
        <v>717</v>
      </c>
      <c r="F75" s="100" t="s">
        <v>720</v>
      </c>
      <c r="G75" s="97"/>
      <c r="H75" s="100"/>
      <c r="I75" s="100" t="s">
        <v>717</v>
      </c>
      <c r="J75" s="100"/>
      <c r="K75" s="97"/>
      <c r="L75" s="100"/>
      <c r="M75" s="100" t="s">
        <v>717</v>
      </c>
      <c r="N75" s="100" t="s">
        <v>720</v>
      </c>
      <c r="O75" s="97"/>
      <c r="P75" s="100" t="s">
        <v>721</v>
      </c>
      <c r="Q75" s="100" t="s">
        <v>717</v>
      </c>
      <c r="R75" s="97" t="s">
        <v>720</v>
      </c>
      <c r="S75" s="107"/>
      <c r="T75" s="95"/>
      <c r="U75" s="107"/>
      <c r="V75" s="106"/>
    </row>
  </sheetData>
  <phoneticPr fontId="12" type="noConversion"/>
  <pageMargins left="0.25" right="0.25" top="0.5" bottom="0.93" header="0.5" footer="0.5"/>
  <pageSetup scale="65" orientation="landscape" horizontalDpi="300" verticalDpi="300" r:id="rId1"/>
  <headerFooter alignWithMargins="0">
    <oddFooter>&amp;L&amp;D&amp;CBus_un
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7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24.28515625" style="94" customWidth="1"/>
    <col min="2" max="2" width="17.7109375" style="94" customWidth="1"/>
    <col min="3" max="3" width="9.28515625" style="94" customWidth="1"/>
    <col min="4" max="4" width="9.7109375" style="94" customWidth="1"/>
    <col min="5" max="5" width="6.28515625" style="109" customWidth="1"/>
    <col min="6" max="6" width="6.7109375" style="109" customWidth="1"/>
    <col min="7" max="8" width="10.425781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9.285156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ht="15.75" x14ac:dyDescent="0.25">
      <c r="A1" s="93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ht="15.75" x14ac:dyDescent="0.25">
      <c r="A2" s="93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ht="15.75" x14ac:dyDescent="0.25">
      <c r="A3" s="93" t="s">
        <v>693</v>
      </c>
      <c r="B3" s="94" t="s">
        <v>654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1271</v>
      </c>
      <c r="B9" s="103" t="s">
        <v>1272</v>
      </c>
      <c r="C9" s="96"/>
      <c r="D9" s="98" t="s">
        <v>721</v>
      </c>
      <c r="E9" s="98"/>
      <c r="F9" s="100" t="s">
        <v>720</v>
      </c>
      <c r="G9" s="97"/>
      <c r="H9" s="100"/>
      <c r="I9" s="100"/>
      <c r="J9" s="100" t="s">
        <v>720</v>
      </c>
      <c r="K9" s="97"/>
      <c r="L9" s="100"/>
      <c r="M9" s="100"/>
      <c r="N9" s="100" t="s">
        <v>720</v>
      </c>
      <c r="O9" s="96"/>
      <c r="P9" s="100"/>
      <c r="Q9" s="100" t="s">
        <v>717</v>
      </c>
      <c r="R9" s="96" t="s">
        <v>720</v>
      </c>
      <c r="S9" s="117"/>
      <c r="T9" s="95"/>
      <c r="U9" s="120"/>
      <c r="V9" s="95"/>
    </row>
    <row r="10" spans="1:22" ht="15.75" x14ac:dyDescent="0.25">
      <c r="A10" s="103" t="s">
        <v>1273</v>
      </c>
      <c r="B10" s="103" t="s">
        <v>1274</v>
      </c>
      <c r="C10" s="96"/>
      <c r="D10" s="98" t="s">
        <v>721</v>
      </c>
      <c r="E10" s="104" t="s">
        <v>717</v>
      </c>
      <c r="F10" s="100" t="s">
        <v>720</v>
      </c>
      <c r="G10" s="97"/>
      <c r="H10" s="100" t="s">
        <v>721</v>
      </c>
      <c r="I10" s="100" t="s">
        <v>717</v>
      </c>
      <c r="J10" s="100" t="s">
        <v>720</v>
      </c>
      <c r="K10" s="97"/>
      <c r="L10" s="100" t="s">
        <v>721</v>
      </c>
      <c r="M10" s="100" t="s">
        <v>717</v>
      </c>
      <c r="N10" s="100" t="s">
        <v>720</v>
      </c>
      <c r="O10" s="96"/>
      <c r="P10" s="100" t="s">
        <v>721</v>
      </c>
      <c r="Q10" s="100"/>
      <c r="R10" s="96" t="s">
        <v>720</v>
      </c>
      <c r="S10" s="107"/>
      <c r="T10" s="95"/>
      <c r="U10" s="117"/>
      <c r="V10" s="95"/>
    </row>
    <row r="11" spans="1:22" ht="15.75" x14ac:dyDescent="0.25">
      <c r="A11" s="103" t="s">
        <v>1275</v>
      </c>
      <c r="B11" s="103" t="s">
        <v>1276</v>
      </c>
      <c r="C11" s="96"/>
      <c r="D11" s="98"/>
      <c r="E11" s="98"/>
      <c r="F11" s="100"/>
      <c r="G11" s="97"/>
      <c r="H11" s="100"/>
      <c r="I11" s="100"/>
      <c r="J11" s="100"/>
      <c r="K11" s="97"/>
      <c r="L11" s="100"/>
      <c r="M11" s="100"/>
      <c r="N11" s="100" t="s">
        <v>720</v>
      </c>
      <c r="O11" s="96"/>
      <c r="P11" s="100"/>
      <c r="Q11" s="100" t="s">
        <v>717</v>
      </c>
      <c r="R11" s="96"/>
      <c r="S11" s="107"/>
      <c r="T11" s="95"/>
      <c r="U11" s="107"/>
      <c r="V11" s="95"/>
    </row>
    <row r="12" spans="1:22" ht="15.75" x14ac:dyDescent="0.25">
      <c r="A12" s="103" t="s">
        <v>1277</v>
      </c>
      <c r="B12" s="103" t="s">
        <v>1278</v>
      </c>
      <c r="C12" s="96"/>
      <c r="D12" s="98"/>
      <c r="E12" s="98" t="s">
        <v>717</v>
      </c>
      <c r="F12" s="100"/>
      <c r="G12" s="97"/>
      <c r="H12" s="100"/>
      <c r="I12" s="100" t="s">
        <v>717</v>
      </c>
      <c r="J12" s="100"/>
      <c r="K12" s="97"/>
      <c r="L12" s="100"/>
      <c r="M12" s="100" t="s">
        <v>717</v>
      </c>
      <c r="N12" s="100"/>
      <c r="O12" s="96"/>
      <c r="P12" s="100" t="s">
        <v>721</v>
      </c>
      <c r="Q12" s="100"/>
      <c r="R12" s="96"/>
      <c r="S12" s="107"/>
      <c r="T12" s="95"/>
      <c r="U12" s="107"/>
      <c r="V12" s="95"/>
    </row>
    <row r="13" spans="1:22" ht="15.75" x14ac:dyDescent="0.25">
      <c r="A13" s="103" t="s">
        <v>1279</v>
      </c>
      <c r="B13" s="103" t="s">
        <v>1280</v>
      </c>
      <c r="C13" s="96"/>
      <c r="D13" s="98"/>
      <c r="E13" s="98"/>
      <c r="F13" s="100"/>
      <c r="G13" s="97"/>
      <c r="H13" s="100"/>
      <c r="I13" s="100"/>
      <c r="J13" s="100"/>
      <c r="K13" s="97"/>
      <c r="L13" s="100"/>
      <c r="M13" s="100"/>
      <c r="N13" s="100"/>
      <c r="O13" s="96"/>
      <c r="P13" s="100" t="s">
        <v>721</v>
      </c>
      <c r="Q13" s="100"/>
      <c r="R13" s="96"/>
      <c r="S13" s="107"/>
      <c r="T13" s="95"/>
      <c r="U13" s="107"/>
      <c r="V13" s="95"/>
    </row>
    <row r="14" spans="1:22" ht="15.75" x14ac:dyDescent="0.25">
      <c r="A14" s="103" t="s">
        <v>1281</v>
      </c>
      <c r="B14" s="103" t="s">
        <v>1282</v>
      </c>
      <c r="C14" s="96"/>
      <c r="D14" s="98"/>
      <c r="E14" s="98" t="s">
        <v>717</v>
      </c>
      <c r="F14" s="100"/>
      <c r="G14" s="97"/>
      <c r="H14" s="100"/>
      <c r="I14" s="100" t="s">
        <v>717</v>
      </c>
      <c r="J14" s="100"/>
      <c r="K14" s="97"/>
      <c r="L14" s="100"/>
      <c r="M14" s="100" t="s">
        <v>717</v>
      </c>
      <c r="N14" s="100"/>
      <c r="O14" s="96"/>
      <c r="P14" s="100"/>
      <c r="Q14" s="100"/>
      <c r="R14" s="96" t="s">
        <v>720</v>
      </c>
      <c r="S14" s="107"/>
      <c r="T14" s="95"/>
      <c r="U14" s="107"/>
      <c r="V14" s="95"/>
    </row>
    <row r="15" spans="1:22" ht="15.75" x14ac:dyDescent="0.25">
      <c r="A15" s="103" t="s">
        <v>1283</v>
      </c>
      <c r="B15" s="103" t="s">
        <v>1284</v>
      </c>
      <c r="C15" s="96"/>
      <c r="D15" s="98"/>
      <c r="E15" s="104"/>
      <c r="F15" s="100" t="s">
        <v>720</v>
      </c>
      <c r="G15" s="97"/>
      <c r="H15" s="100"/>
      <c r="I15" s="100"/>
      <c r="J15" s="100" t="s">
        <v>720</v>
      </c>
      <c r="K15" s="97"/>
      <c r="L15" s="100"/>
      <c r="M15" s="100"/>
      <c r="N15" s="100"/>
      <c r="O15" s="96"/>
      <c r="P15" s="100"/>
      <c r="Q15" s="100"/>
      <c r="R15" s="96"/>
      <c r="S15" s="107"/>
      <c r="T15" s="95"/>
      <c r="U15" s="107"/>
      <c r="V15" s="95"/>
    </row>
    <row r="16" spans="1:22" ht="15.75" x14ac:dyDescent="0.25">
      <c r="A16" s="103" t="s">
        <v>1285</v>
      </c>
      <c r="B16" s="103" t="s">
        <v>1286</v>
      </c>
      <c r="C16" s="96"/>
      <c r="D16" s="98"/>
      <c r="E16" s="98"/>
      <c r="F16" s="100"/>
      <c r="G16" s="97"/>
      <c r="H16" s="100"/>
      <c r="I16" s="100"/>
      <c r="J16" s="100"/>
      <c r="K16" s="97"/>
      <c r="L16" s="100"/>
      <c r="M16" s="100"/>
      <c r="N16" s="100"/>
      <c r="O16" s="96"/>
      <c r="P16" s="100"/>
      <c r="Q16" s="100" t="s">
        <v>717</v>
      </c>
      <c r="R16" s="96"/>
      <c r="S16" s="107"/>
      <c r="T16" s="95"/>
      <c r="U16" s="107"/>
      <c r="V16" s="95"/>
    </row>
    <row r="17" spans="1:18" x14ac:dyDescent="0.2">
      <c r="A17" s="96" t="s">
        <v>1287</v>
      </c>
      <c r="B17" s="96" t="s">
        <v>1288</v>
      </c>
      <c r="C17" s="96"/>
      <c r="D17" s="96"/>
      <c r="E17" s="97"/>
      <c r="F17" s="97"/>
      <c r="G17" s="97"/>
      <c r="H17" s="97"/>
      <c r="I17" s="97"/>
      <c r="J17" s="97"/>
      <c r="K17" s="97"/>
      <c r="L17" s="97"/>
      <c r="M17" s="97"/>
      <c r="N17" s="96"/>
      <c r="O17" s="96"/>
      <c r="P17" s="96"/>
      <c r="Q17" s="96"/>
      <c r="R17" s="96" t="s">
        <v>720</v>
      </c>
    </row>
  </sheetData>
  <phoneticPr fontId="12" type="noConversion"/>
  <pageMargins left="0.25" right="0.25" top="0.5" bottom="0.93" header="0.5" footer="0.5"/>
  <pageSetup scale="71" orientation="landscape" horizontalDpi="300" verticalDpi="300" r:id="rId1"/>
  <headerFooter alignWithMargins="0">
    <oddFooter>&amp;L&amp;D&amp;CBus_un
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5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33.5703125" style="94" customWidth="1"/>
    <col min="2" max="2" width="17.5703125" style="94" customWidth="1"/>
    <col min="3" max="3" width="10.42578125" style="94" customWidth="1"/>
    <col min="4" max="4" width="9.7109375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11.57031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9.57031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x14ac:dyDescent="0.2">
      <c r="A1" s="118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x14ac:dyDescent="0.2">
      <c r="A2" s="118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x14ac:dyDescent="0.2">
      <c r="A3" s="119" t="s">
        <v>693</v>
      </c>
      <c r="B3" s="94" t="s">
        <v>1359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1289</v>
      </c>
      <c r="B9" s="103" t="s">
        <v>1290</v>
      </c>
      <c r="C9" s="96"/>
      <c r="D9" s="98"/>
      <c r="E9" s="98"/>
      <c r="F9" s="100"/>
      <c r="G9" s="97"/>
      <c r="H9" s="100"/>
      <c r="I9" s="100"/>
      <c r="J9" s="100"/>
      <c r="K9" s="97"/>
      <c r="L9" s="100"/>
      <c r="M9" s="100"/>
      <c r="N9" s="100"/>
      <c r="O9" s="96"/>
      <c r="P9" s="100" t="s">
        <v>721</v>
      </c>
      <c r="Q9" s="100" t="s">
        <v>717</v>
      </c>
      <c r="R9" s="96" t="s">
        <v>720</v>
      </c>
      <c r="S9" s="107"/>
      <c r="T9" s="95"/>
      <c r="U9" s="107"/>
      <c r="V9" s="95"/>
    </row>
    <row r="10" spans="1:22" ht="15.75" x14ac:dyDescent="0.25">
      <c r="A10" s="103" t="s">
        <v>1291</v>
      </c>
      <c r="B10" s="103" t="s">
        <v>1292</v>
      </c>
      <c r="C10" s="96"/>
      <c r="D10" s="104"/>
      <c r="E10" s="104" t="s">
        <v>717</v>
      </c>
      <c r="F10" s="100" t="s">
        <v>720</v>
      </c>
      <c r="G10" s="97"/>
      <c r="H10" s="100"/>
      <c r="I10" s="100" t="s">
        <v>717</v>
      </c>
      <c r="J10" s="100" t="s">
        <v>720</v>
      </c>
      <c r="K10" s="97"/>
      <c r="L10" s="100" t="s">
        <v>721</v>
      </c>
      <c r="M10" s="100" t="s">
        <v>717</v>
      </c>
      <c r="N10" s="100" t="s">
        <v>720</v>
      </c>
      <c r="O10" s="96"/>
      <c r="P10" s="100"/>
      <c r="Q10" s="100" t="s">
        <v>717</v>
      </c>
      <c r="R10" s="96" t="s">
        <v>720</v>
      </c>
    </row>
    <row r="11" spans="1:22" ht="15.75" x14ac:dyDescent="0.25">
      <c r="A11" s="103" t="s">
        <v>1293</v>
      </c>
      <c r="B11" s="103" t="s">
        <v>1294</v>
      </c>
      <c r="C11" s="96"/>
      <c r="D11" s="104"/>
      <c r="E11" s="104" t="s">
        <v>717</v>
      </c>
      <c r="F11" s="100" t="s">
        <v>720</v>
      </c>
      <c r="G11" s="97"/>
      <c r="H11" s="100"/>
      <c r="I11" s="100" t="s">
        <v>717</v>
      </c>
      <c r="J11" s="100" t="s">
        <v>720</v>
      </c>
      <c r="K11" s="97"/>
      <c r="L11" s="100" t="s">
        <v>721</v>
      </c>
      <c r="M11" s="100" t="s">
        <v>717</v>
      </c>
      <c r="N11" s="100" t="s">
        <v>720</v>
      </c>
      <c r="O11" s="96"/>
      <c r="P11" s="100"/>
      <c r="Q11" s="100"/>
      <c r="R11" s="96"/>
      <c r="S11" s="107"/>
      <c r="T11" s="106"/>
      <c r="U11" s="120"/>
      <c r="V11" s="95"/>
    </row>
    <row r="12" spans="1:22" ht="15.75" x14ac:dyDescent="0.25">
      <c r="A12" s="103" t="s">
        <v>1295</v>
      </c>
      <c r="B12" s="103" t="s">
        <v>1296</v>
      </c>
      <c r="C12" s="96"/>
      <c r="D12" s="104"/>
      <c r="E12" s="104"/>
      <c r="F12" s="100" t="s">
        <v>720</v>
      </c>
      <c r="G12" s="97"/>
      <c r="H12" s="100"/>
      <c r="I12" s="100"/>
      <c r="J12" s="100" t="s">
        <v>720</v>
      </c>
      <c r="K12" s="97"/>
      <c r="L12" s="100"/>
      <c r="M12" s="100"/>
      <c r="N12" s="100" t="s">
        <v>720</v>
      </c>
      <c r="O12" s="96"/>
      <c r="P12" s="100"/>
      <c r="Q12" s="100" t="s">
        <v>717</v>
      </c>
      <c r="R12" s="96" t="s">
        <v>720</v>
      </c>
      <c r="S12" s="107"/>
      <c r="T12" s="106"/>
      <c r="U12" s="120"/>
      <c r="V12" s="95"/>
    </row>
    <row r="13" spans="1:22" ht="15.75" x14ac:dyDescent="0.25">
      <c r="A13" s="103" t="s">
        <v>1297</v>
      </c>
      <c r="B13" s="103" t="s">
        <v>1298</v>
      </c>
      <c r="C13" s="96"/>
      <c r="D13" s="104" t="s">
        <v>721</v>
      </c>
      <c r="E13" s="104" t="s">
        <v>717</v>
      </c>
      <c r="F13" s="100" t="s">
        <v>720</v>
      </c>
      <c r="G13" s="97"/>
      <c r="H13" s="100" t="s">
        <v>721</v>
      </c>
      <c r="I13" s="100" t="s">
        <v>717</v>
      </c>
      <c r="J13" s="100" t="s">
        <v>720</v>
      </c>
      <c r="K13" s="97"/>
      <c r="L13" s="100" t="s">
        <v>721</v>
      </c>
      <c r="M13" s="100"/>
      <c r="N13" s="100"/>
      <c r="O13" s="96"/>
      <c r="P13" s="100"/>
      <c r="Q13" s="100"/>
      <c r="R13" s="96"/>
      <c r="S13" s="120"/>
      <c r="T13" s="95"/>
      <c r="U13" s="107"/>
      <c r="V13" s="95"/>
    </row>
    <row r="14" spans="1:22" ht="15.75" x14ac:dyDescent="0.25">
      <c r="A14" s="103" t="s">
        <v>1299</v>
      </c>
      <c r="B14" s="103" t="s">
        <v>1300</v>
      </c>
      <c r="C14" s="96"/>
      <c r="D14" s="104"/>
      <c r="E14" s="104"/>
      <c r="F14" s="100"/>
      <c r="G14" s="97"/>
      <c r="H14" s="100"/>
      <c r="I14" s="100" t="s">
        <v>717</v>
      </c>
      <c r="J14" s="100"/>
      <c r="K14" s="97"/>
      <c r="L14" s="100"/>
      <c r="M14" s="100"/>
      <c r="N14" s="100"/>
      <c r="O14" s="96"/>
      <c r="P14" s="100"/>
      <c r="Q14" s="100"/>
      <c r="R14" s="96"/>
      <c r="S14" s="120"/>
      <c r="T14" s="95"/>
      <c r="U14" s="107"/>
      <c r="V14" s="95"/>
    </row>
    <row r="15" spans="1:22" ht="15.75" x14ac:dyDescent="0.25">
      <c r="A15" s="103" t="s">
        <v>1301</v>
      </c>
      <c r="B15" s="103" t="s">
        <v>1302</v>
      </c>
      <c r="C15" s="96"/>
      <c r="D15" s="104"/>
      <c r="E15" s="104"/>
      <c r="F15" s="100" t="s">
        <v>720</v>
      </c>
      <c r="G15" s="97"/>
      <c r="H15" s="100"/>
      <c r="I15" s="100" t="s">
        <v>717</v>
      </c>
      <c r="J15" s="100" t="s">
        <v>720</v>
      </c>
      <c r="K15" s="97"/>
      <c r="L15" s="100" t="s">
        <v>721</v>
      </c>
      <c r="M15" s="100" t="s">
        <v>717</v>
      </c>
      <c r="N15" s="100" t="s">
        <v>720</v>
      </c>
      <c r="O15" s="96"/>
      <c r="P15" s="100" t="s">
        <v>721</v>
      </c>
      <c r="Q15" s="100" t="s">
        <v>717</v>
      </c>
      <c r="R15" s="96" t="s">
        <v>720</v>
      </c>
      <c r="S15" s="107"/>
      <c r="T15" s="106"/>
      <c r="U15" s="120"/>
      <c r="V15" s="95"/>
    </row>
    <row r="16" spans="1:22" ht="15.75" x14ac:dyDescent="0.25">
      <c r="A16" s="103" t="s">
        <v>1303</v>
      </c>
      <c r="B16" s="103" t="s">
        <v>1304</v>
      </c>
      <c r="C16" s="96"/>
      <c r="D16" s="104"/>
      <c r="E16" s="104"/>
      <c r="F16" s="100"/>
      <c r="G16" s="97"/>
      <c r="H16" s="100"/>
      <c r="I16" s="100"/>
      <c r="J16" s="100" t="s">
        <v>720</v>
      </c>
      <c r="K16" s="97"/>
      <c r="L16" s="100" t="s">
        <v>721</v>
      </c>
      <c r="M16" s="100" t="s">
        <v>717</v>
      </c>
      <c r="N16" s="100" t="s">
        <v>720</v>
      </c>
      <c r="O16" s="96"/>
      <c r="P16" s="100" t="s">
        <v>721</v>
      </c>
      <c r="Q16" s="100" t="s">
        <v>717</v>
      </c>
      <c r="R16" s="96" t="s">
        <v>720</v>
      </c>
      <c r="S16" s="107"/>
      <c r="T16" s="106"/>
      <c r="U16" s="120"/>
      <c r="V16" s="95"/>
    </row>
    <row r="17" spans="1:22" ht="15.75" x14ac:dyDescent="0.25">
      <c r="A17" s="103" t="s">
        <v>1305</v>
      </c>
      <c r="B17" s="103" t="s">
        <v>1306</v>
      </c>
      <c r="C17" s="96"/>
      <c r="D17" s="104"/>
      <c r="E17" s="104"/>
      <c r="F17" s="100"/>
      <c r="G17" s="97"/>
      <c r="H17" s="100"/>
      <c r="I17" s="100"/>
      <c r="J17" s="100"/>
      <c r="K17" s="97"/>
      <c r="L17" s="100"/>
      <c r="M17" s="100" t="s">
        <v>717</v>
      </c>
      <c r="N17" s="100"/>
      <c r="O17" s="96"/>
      <c r="P17" s="100"/>
      <c r="Q17" s="100" t="s">
        <v>717</v>
      </c>
      <c r="R17" s="96"/>
      <c r="S17" s="107"/>
      <c r="T17" s="106"/>
      <c r="U17" s="120"/>
      <c r="V17" s="95"/>
    </row>
    <row r="18" spans="1:22" ht="15.75" x14ac:dyDescent="0.25">
      <c r="A18" s="103" t="s">
        <v>1307</v>
      </c>
      <c r="B18" s="103" t="s">
        <v>1308</v>
      </c>
      <c r="C18" s="96"/>
      <c r="D18" s="104"/>
      <c r="E18" s="104"/>
      <c r="F18" s="100"/>
      <c r="G18" s="97"/>
      <c r="H18" s="100" t="s">
        <v>721</v>
      </c>
      <c r="I18" s="100" t="s">
        <v>717</v>
      </c>
      <c r="J18" s="100"/>
      <c r="K18" s="97"/>
      <c r="L18" s="100" t="s">
        <v>721</v>
      </c>
      <c r="M18" s="100" t="s">
        <v>717</v>
      </c>
      <c r="N18" s="100" t="s">
        <v>720</v>
      </c>
      <c r="O18" s="96"/>
      <c r="P18" s="100" t="s">
        <v>721</v>
      </c>
      <c r="Q18" s="100" t="s">
        <v>717</v>
      </c>
      <c r="R18" s="96" t="s">
        <v>720</v>
      </c>
      <c r="S18" s="107"/>
      <c r="T18" s="106"/>
      <c r="U18" s="120"/>
      <c r="V18" s="95"/>
    </row>
    <row r="19" spans="1:22" ht="15.75" x14ac:dyDescent="0.25">
      <c r="A19" s="103" t="s">
        <v>1309</v>
      </c>
      <c r="B19" s="103" t="s">
        <v>1310</v>
      </c>
      <c r="C19" s="96"/>
      <c r="D19" s="104"/>
      <c r="E19" s="104"/>
      <c r="F19" s="100"/>
      <c r="G19" s="97"/>
      <c r="H19" s="100" t="s">
        <v>721</v>
      </c>
      <c r="I19" s="100"/>
      <c r="J19" s="100" t="s">
        <v>720</v>
      </c>
      <c r="K19" s="97"/>
      <c r="L19" s="100"/>
      <c r="M19" s="100"/>
      <c r="N19" s="100"/>
      <c r="O19" s="96"/>
      <c r="P19" s="100"/>
      <c r="Q19" s="100"/>
      <c r="R19" s="96" t="s">
        <v>720</v>
      </c>
      <c r="S19" s="107"/>
      <c r="T19" s="106"/>
      <c r="U19" s="120"/>
      <c r="V19" s="95"/>
    </row>
    <row r="20" spans="1:22" ht="15.75" x14ac:dyDescent="0.25">
      <c r="A20" s="103" t="s">
        <v>1311</v>
      </c>
      <c r="B20" s="103" t="s">
        <v>1312</v>
      </c>
      <c r="C20" s="96"/>
      <c r="D20" s="104"/>
      <c r="E20" s="104"/>
      <c r="F20" s="100"/>
      <c r="G20" s="97"/>
      <c r="H20" s="100"/>
      <c r="I20" s="100"/>
      <c r="J20" s="100"/>
      <c r="K20" s="97"/>
      <c r="L20" s="100"/>
      <c r="M20" s="100"/>
      <c r="N20" s="100"/>
      <c r="O20" s="96"/>
      <c r="P20" s="100" t="s">
        <v>721</v>
      </c>
      <c r="Q20" s="100"/>
      <c r="R20" s="96"/>
      <c r="S20" s="107"/>
      <c r="T20" s="106"/>
      <c r="U20" s="120"/>
      <c r="V20" s="95"/>
    </row>
    <row r="21" spans="1:22" ht="15.75" x14ac:dyDescent="0.25">
      <c r="A21" s="103" t="s">
        <v>1313</v>
      </c>
      <c r="B21" s="103" t="s">
        <v>1312</v>
      </c>
      <c r="C21" s="96"/>
      <c r="D21" s="104"/>
      <c r="E21" s="104"/>
      <c r="F21" s="100"/>
      <c r="G21" s="97"/>
      <c r="H21" s="100"/>
      <c r="I21" s="100"/>
      <c r="J21" s="100"/>
      <c r="K21" s="97"/>
      <c r="L21" s="100"/>
      <c r="M21" s="100"/>
      <c r="N21" s="100"/>
      <c r="O21" s="96"/>
      <c r="P21" s="100" t="s">
        <v>721</v>
      </c>
      <c r="Q21" s="100"/>
      <c r="R21" s="96"/>
      <c r="S21" s="107"/>
      <c r="T21" s="106"/>
      <c r="U21" s="120"/>
      <c r="V21" s="95"/>
    </row>
    <row r="22" spans="1:22" ht="15.75" x14ac:dyDescent="0.25">
      <c r="A22" s="103" t="s">
        <v>1314</v>
      </c>
      <c r="B22" s="103" t="s">
        <v>1315</v>
      </c>
      <c r="C22" s="96"/>
      <c r="D22" s="104"/>
      <c r="E22" s="104" t="s">
        <v>717</v>
      </c>
      <c r="F22" s="100" t="s">
        <v>720</v>
      </c>
      <c r="G22" s="97"/>
      <c r="H22" s="100"/>
      <c r="I22" s="100" t="s">
        <v>717</v>
      </c>
      <c r="J22" s="100"/>
      <c r="K22" s="97"/>
      <c r="L22" s="100"/>
      <c r="M22" s="100" t="s">
        <v>717</v>
      </c>
      <c r="N22" s="100" t="s">
        <v>720</v>
      </c>
      <c r="O22" s="96"/>
      <c r="P22" s="100"/>
      <c r="Q22" s="100" t="s">
        <v>717</v>
      </c>
      <c r="R22" s="96"/>
      <c r="S22" s="107"/>
      <c r="T22" s="106"/>
      <c r="U22" s="120"/>
      <c r="V22" s="95"/>
    </row>
    <row r="23" spans="1:22" ht="15.75" x14ac:dyDescent="0.25">
      <c r="A23" s="103" t="s">
        <v>1314</v>
      </c>
      <c r="B23" s="103" t="s">
        <v>1315</v>
      </c>
      <c r="C23" s="96"/>
      <c r="D23" s="104"/>
      <c r="E23" s="104"/>
      <c r="F23" s="100"/>
      <c r="G23" s="97"/>
      <c r="H23" s="100"/>
      <c r="I23" s="100"/>
      <c r="J23" s="100"/>
      <c r="K23" s="97"/>
      <c r="L23" s="100"/>
      <c r="M23" s="100"/>
      <c r="N23" s="100" t="s">
        <v>720</v>
      </c>
      <c r="O23" s="96"/>
      <c r="P23" s="100"/>
      <c r="Q23" s="100" t="s">
        <v>717</v>
      </c>
      <c r="R23" s="96"/>
      <c r="S23" s="107"/>
      <c r="T23" s="106"/>
      <c r="U23" s="120"/>
      <c r="V23" s="95"/>
    </row>
    <row r="24" spans="1:22" x14ac:dyDescent="0.2">
      <c r="A24" s="96" t="s">
        <v>1316</v>
      </c>
      <c r="B24" s="96" t="s">
        <v>1317</v>
      </c>
      <c r="C24" s="96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6"/>
      <c r="O24" s="96"/>
      <c r="P24" s="96"/>
      <c r="Q24" s="96"/>
      <c r="R24" s="96" t="s">
        <v>720</v>
      </c>
    </row>
    <row r="25" spans="1:22" x14ac:dyDescent="0.2">
      <c r="A25" s="96" t="s">
        <v>1318</v>
      </c>
      <c r="B25" s="96" t="s">
        <v>1312</v>
      </c>
      <c r="C25" s="96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6"/>
      <c r="O25" s="96"/>
      <c r="P25" s="96"/>
      <c r="Q25" s="96"/>
      <c r="R25" s="96" t="s">
        <v>720</v>
      </c>
    </row>
  </sheetData>
  <phoneticPr fontId="12" type="noConversion"/>
  <pageMargins left="0.25" right="0.25" top="0.5" bottom="0.93" header="0.5" footer="0.5"/>
  <pageSetup scale="67" orientation="landscape" horizontalDpi="300" verticalDpi="300" r:id="rId1"/>
  <headerFooter alignWithMargins="0">
    <oddFooter>&amp;L&amp;D&amp;CBus_un
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0"/>
  <sheetViews>
    <sheetView defaultGridColor="0" colorId="22" zoomScale="50" workbookViewId="0">
      <selection activeCell="Q59" sqref="Q59"/>
    </sheetView>
  </sheetViews>
  <sheetFormatPr defaultColWidth="12" defaultRowHeight="15" x14ac:dyDescent="0.2"/>
  <cols>
    <col min="1" max="1" width="23.7109375" style="94" customWidth="1"/>
    <col min="2" max="2" width="17" style="94" customWidth="1"/>
    <col min="3" max="3" width="9.28515625" style="94" customWidth="1"/>
    <col min="4" max="4" width="9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10.285156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11.1406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x14ac:dyDescent="0.2">
      <c r="A1" s="118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x14ac:dyDescent="0.2">
      <c r="A2" s="118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x14ac:dyDescent="0.2">
      <c r="A3" s="119" t="s">
        <v>693</v>
      </c>
      <c r="B3" s="94" t="s">
        <v>656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1319</v>
      </c>
      <c r="B9" s="103" t="s">
        <v>1320</v>
      </c>
      <c r="C9" s="96"/>
      <c r="D9" s="98"/>
      <c r="E9" s="98"/>
      <c r="F9" s="100"/>
      <c r="G9" s="97"/>
      <c r="H9" s="100"/>
      <c r="I9" s="100"/>
      <c r="J9" s="100"/>
      <c r="K9" s="97"/>
      <c r="L9" s="100"/>
      <c r="M9" s="100"/>
      <c r="N9" s="100" t="s">
        <v>720</v>
      </c>
      <c r="O9" s="96"/>
      <c r="P9" s="100" t="s">
        <v>721</v>
      </c>
      <c r="Q9" s="100" t="s">
        <v>717</v>
      </c>
      <c r="R9" s="96" t="s">
        <v>720</v>
      </c>
      <c r="S9" s="107"/>
      <c r="T9" s="106"/>
      <c r="U9" s="107"/>
      <c r="V9" s="106"/>
    </row>
    <row r="10" spans="1:22" ht="15.75" x14ac:dyDescent="0.25">
      <c r="A10" s="103" t="s">
        <v>1321</v>
      </c>
      <c r="B10" s="103" t="s">
        <v>1322</v>
      </c>
      <c r="C10" s="96"/>
      <c r="D10" s="104" t="s">
        <v>721</v>
      </c>
      <c r="E10" s="104" t="s">
        <v>717</v>
      </c>
      <c r="F10" s="100" t="s">
        <v>720</v>
      </c>
      <c r="G10" s="97"/>
      <c r="H10" s="100" t="s">
        <v>721</v>
      </c>
      <c r="I10" s="100" t="s">
        <v>717</v>
      </c>
      <c r="J10" s="100" t="s">
        <v>720</v>
      </c>
      <c r="K10" s="97"/>
      <c r="L10" s="100" t="s">
        <v>721</v>
      </c>
      <c r="M10" s="100" t="s">
        <v>717</v>
      </c>
      <c r="N10" s="100" t="s">
        <v>720</v>
      </c>
      <c r="O10" s="96"/>
      <c r="P10" s="100"/>
      <c r="Q10" s="100" t="s">
        <v>717</v>
      </c>
      <c r="R10" s="96" t="s">
        <v>720</v>
      </c>
      <c r="S10" s="117"/>
      <c r="T10" s="95"/>
      <c r="U10" s="107"/>
      <c r="V10" s="106"/>
    </row>
    <row r="11" spans="1:22" ht="15.75" x14ac:dyDescent="0.25">
      <c r="A11" s="103" t="s">
        <v>1323</v>
      </c>
      <c r="B11" s="103" t="s">
        <v>1324</v>
      </c>
      <c r="C11" s="96"/>
      <c r="D11" s="104"/>
      <c r="E11" s="104" t="s">
        <v>717</v>
      </c>
      <c r="F11" s="100"/>
      <c r="G11" s="97"/>
      <c r="H11" s="100"/>
      <c r="I11" s="100"/>
      <c r="J11" s="100" t="s">
        <v>720</v>
      </c>
      <c r="K11" s="97"/>
      <c r="L11" s="100"/>
      <c r="M11" s="100" t="s">
        <v>717</v>
      </c>
      <c r="N11" s="100" t="s">
        <v>720</v>
      </c>
      <c r="O11" s="96"/>
      <c r="P11" s="100"/>
      <c r="Q11" s="100"/>
      <c r="R11" s="96" t="s">
        <v>720</v>
      </c>
      <c r="S11" s="107"/>
      <c r="T11" s="106"/>
      <c r="U11" s="117"/>
      <c r="V11" s="95"/>
    </row>
    <row r="12" spans="1:22" ht="15.75" x14ac:dyDescent="0.25">
      <c r="A12" s="103" t="s">
        <v>1325</v>
      </c>
      <c r="B12" s="103" t="s">
        <v>1326</v>
      </c>
      <c r="C12" s="96"/>
      <c r="D12" s="104"/>
      <c r="E12" s="104"/>
      <c r="F12" s="100" t="s">
        <v>720</v>
      </c>
      <c r="G12" s="97"/>
      <c r="H12" s="100"/>
      <c r="I12" s="100"/>
      <c r="J12" s="100" t="s">
        <v>720</v>
      </c>
      <c r="K12" s="97"/>
      <c r="L12" s="100"/>
      <c r="M12" s="100"/>
      <c r="N12" s="100"/>
      <c r="O12" s="96"/>
      <c r="P12" s="100"/>
      <c r="Q12" s="100"/>
      <c r="R12" s="96"/>
      <c r="S12" s="107"/>
      <c r="T12" s="106"/>
      <c r="U12" s="107"/>
      <c r="V12" s="106"/>
    </row>
    <row r="13" spans="1:22" ht="15.75" x14ac:dyDescent="0.25">
      <c r="A13" s="103" t="s">
        <v>1327</v>
      </c>
      <c r="B13" s="103" t="s">
        <v>1328</v>
      </c>
      <c r="C13" s="96"/>
      <c r="D13" s="98"/>
      <c r="E13" s="98"/>
      <c r="F13" s="100"/>
      <c r="G13" s="97"/>
      <c r="H13" s="100"/>
      <c r="I13" s="100"/>
      <c r="J13" s="100"/>
      <c r="K13" s="97"/>
      <c r="L13" s="100"/>
      <c r="M13" s="100"/>
      <c r="N13" s="100"/>
      <c r="O13" s="96"/>
      <c r="P13" s="100"/>
      <c r="Q13" s="100"/>
      <c r="R13" s="96"/>
      <c r="S13" s="107"/>
      <c r="T13" s="106"/>
      <c r="U13" s="107"/>
      <c r="V13" s="106"/>
    </row>
    <row r="14" spans="1:22" ht="15.75" x14ac:dyDescent="0.25">
      <c r="A14" s="103" t="s">
        <v>1329</v>
      </c>
      <c r="B14" s="103" t="s">
        <v>1330</v>
      </c>
      <c r="C14" s="96"/>
      <c r="D14" s="98"/>
      <c r="E14" s="98"/>
      <c r="F14" s="100"/>
      <c r="G14" s="97"/>
      <c r="H14" s="100"/>
      <c r="I14" s="100"/>
      <c r="J14" s="100"/>
      <c r="K14" s="97"/>
      <c r="L14" s="100"/>
      <c r="M14" s="100"/>
      <c r="N14" s="100"/>
      <c r="O14" s="96"/>
      <c r="P14" s="100"/>
      <c r="Q14" s="100"/>
      <c r="R14" s="96"/>
      <c r="S14" s="107"/>
      <c r="T14" s="95"/>
      <c r="U14" s="107"/>
      <c r="V14" s="106"/>
    </row>
    <row r="15" spans="1:22" ht="15.75" x14ac:dyDescent="0.25">
      <c r="A15" s="103" t="s">
        <v>1331</v>
      </c>
      <c r="B15" s="103" t="s">
        <v>1332</v>
      </c>
      <c r="C15" s="96"/>
      <c r="D15" s="104"/>
      <c r="E15" s="104"/>
      <c r="F15" s="100"/>
      <c r="G15" s="97"/>
      <c r="H15" s="100"/>
      <c r="I15" s="100"/>
      <c r="J15" s="100"/>
      <c r="K15" s="97"/>
      <c r="L15" s="100"/>
      <c r="M15" s="100"/>
      <c r="N15" s="100"/>
      <c r="O15" s="96"/>
      <c r="P15" s="100"/>
      <c r="Q15" s="100"/>
      <c r="R15" s="96"/>
      <c r="S15" s="107"/>
      <c r="T15" s="95"/>
      <c r="U15" s="107"/>
      <c r="V15" s="95"/>
    </row>
    <row r="16" spans="1:22" ht="15.75" x14ac:dyDescent="0.25">
      <c r="A16" s="103" t="s">
        <v>1333</v>
      </c>
      <c r="B16" s="103" t="s">
        <v>1334</v>
      </c>
      <c r="C16" s="96"/>
      <c r="D16" s="98"/>
      <c r="E16" s="104"/>
      <c r="F16" s="100"/>
      <c r="G16" s="97"/>
      <c r="H16" s="100"/>
      <c r="I16" s="100"/>
      <c r="J16" s="100"/>
      <c r="K16" s="97"/>
      <c r="L16" s="100"/>
      <c r="M16" s="100"/>
      <c r="N16" s="100"/>
      <c r="O16" s="96"/>
      <c r="P16" s="100"/>
      <c r="Q16" s="100"/>
      <c r="R16" s="96"/>
      <c r="S16" s="107"/>
      <c r="T16" s="106"/>
      <c r="U16" s="107"/>
      <c r="V16" s="95"/>
    </row>
    <row r="17" spans="1:22" ht="15.75" x14ac:dyDescent="0.25">
      <c r="A17" s="103" t="s">
        <v>1335</v>
      </c>
      <c r="B17" s="103" t="s">
        <v>1336</v>
      </c>
      <c r="C17" s="96"/>
      <c r="D17" s="98"/>
      <c r="E17" s="98"/>
      <c r="F17" s="100"/>
      <c r="G17" s="97"/>
      <c r="H17" s="100"/>
      <c r="I17" s="100"/>
      <c r="J17" s="100"/>
      <c r="K17" s="97"/>
      <c r="L17" s="100"/>
      <c r="M17" s="100"/>
      <c r="N17" s="100" t="s">
        <v>720</v>
      </c>
      <c r="O17" s="96"/>
      <c r="P17" s="100"/>
      <c r="Q17" s="100" t="s">
        <v>717</v>
      </c>
      <c r="R17" s="96"/>
      <c r="S17" s="107"/>
      <c r="T17" s="95"/>
      <c r="U17" s="107"/>
      <c r="V17" s="106"/>
    </row>
    <row r="18" spans="1:22" ht="15.75" x14ac:dyDescent="0.25">
      <c r="A18" s="103" t="s">
        <v>1337</v>
      </c>
      <c r="B18" s="103" t="s">
        <v>1338</v>
      </c>
      <c r="C18" s="96"/>
      <c r="D18" s="98"/>
      <c r="E18" s="98"/>
      <c r="F18" s="100" t="s">
        <v>720</v>
      </c>
      <c r="G18" s="97"/>
      <c r="H18" s="100"/>
      <c r="I18" s="100"/>
      <c r="J18" s="100"/>
      <c r="K18" s="97"/>
      <c r="L18" s="100"/>
      <c r="M18" s="100"/>
      <c r="N18" s="100"/>
      <c r="O18" s="96"/>
      <c r="P18" s="100"/>
      <c r="Q18" s="100" t="s">
        <v>717</v>
      </c>
      <c r="R18" s="96"/>
      <c r="S18" s="107"/>
      <c r="T18" s="95"/>
      <c r="U18" s="107"/>
      <c r="V18" s="95"/>
    </row>
    <row r="19" spans="1:22" ht="15.75" x14ac:dyDescent="0.25">
      <c r="A19" s="103" t="s">
        <v>1339</v>
      </c>
      <c r="B19" s="103" t="s">
        <v>1340</v>
      </c>
      <c r="C19" s="96"/>
      <c r="D19" s="98"/>
      <c r="E19" s="98"/>
      <c r="F19" s="100"/>
      <c r="G19" s="97"/>
      <c r="H19" s="100"/>
      <c r="I19" s="100" t="s">
        <v>717</v>
      </c>
      <c r="J19" s="100"/>
      <c r="K19" s="97"/>
      <c r="L19" s="100"/>
      <c r="M19" s="100" t="s">
        <v>717</v>
      </c>
      <c r="N19" s="100"/>
      <c r="O19" s="96"/>
      <c r="P19" s="100" t="s">
        <v>721</v>
      </c>
      <c r="Q19" s="100"/>
      <c r="R19" s="96"/>
      <c r="S19" s="107"/>
      <c r="T19" s="95"/>
      <c r="U19" s="107"/>
      <c r="V19" s="95"/>
    </row>
    <row r="20" spans="1:22" ht="15.75" x14ac:dyDescent="0.25">
      <c r="A20" s="103" t="s">
        <v>1341</v>
      </c>
      <c r="B20" s="103" t="s">
        <v>1342</v>
      </c>
      <c r="C20" s="96"/>
      <c r="D20" s="98" t="s">
        <v>721</v>
      </c>
      <c r="E20" s="104"/>
      <c r="F20" s="100"/>
      <c r="G20" s="97"/>
      <c r="H20" s="100" t="s">
        <v>721</v>
      </c>
      <c r="I20" s="100"/>
      <c r="J20" s="100"/>
      <c r="K20" s="97"/>
      <c r="L20" s="100" t="s">
        <v>721</v>
      </c>
      <c r="M20" s="100"/>
      <c r="N20" s="100" t="s">
        <v>720</v>
      </c>
      <c r="O20" s="96"/>
      <c r="P20" s="100" t="s">
        <v>721</v>
      </c>
      <c r="Q20" s="100" t="s">
        <v>717</v>
      </c>
      <c r="R20" s="96" t="s">
        <v>720</v>
      </c>
      <c r="S20" s="107"/>
      <c r="T20" s="95"/>
      <c r="U20" s="107"/>
      <c r="V20" s="95"/>
    </row>
  </sheetData>
  <phoneticPr fontId="12" type="noConversion"/>
  <pageMargins left="0.25" right="0.25" top="0.5" bottom="0.93" header="0.5" footer="0.5"/>
  <pageSetup scale="71" orientation="landscape" horizontalDpi="300" verticalDpi="300" r:id="rId1"/>
  <headerFooter alignWithMargins="0">
    <oddFooter>&amp;L&amp;D&amp;CBus_un
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7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24.28515625" style="94" customWidth="1"/>
    <col min="2" max="2" width="18.140625" style="94" customWidth="1"/>
    <col min="3" max="3" width="9.28515625" style="94" customWidth="1"/>
    <col min="4" max="4" width="9.140625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9.570312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9.5703125" style="109" customWidth="1"/>
    <col min="13" max="13" width="8.5703125" style="109" customWidth="1"/>
    <col min="14" max="14" width="7.28515625" style="94" customWidth="1"/>
    <col min="15" max="16384" width="12" style="94"/>
  </cols>
  <sheetData>
    <row r="1" spans="1:22" ht="15.75" x14ac:dyDescent="0.25">
      <c r="A1" s="93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22" ht="15.75" x14ac:dyDescent="0.25">
      <c r="A2" s="93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22" ht="15.75" x14ac:dyDescent="0.25">
      <c r="A3" s="93" t="s">
        <v>693</v>
      </c>
      <c r="B3" s="94" t="s">
        <v>657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22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22" x14ac:dyDescent="0.2">
      <c r="D5" s="110" t="s">
        <v>695</v>
      </c>
      <c r="E5" s="95"/>
      <c r="F5" s="95"/>
      <c r="G5" s="95"/>
      <c r="H5" s="110" t="s">
        <v>695</v>
      </c>
      <c r="I5" s="94"/>
      <c r="J5" s="94"/>
      <c r="K5" s="94"/>
      <c r="L5" s="110" t="s">
        <v>695</v>
      </c>
      <c r="M5" s="94"/>
      <c r="P5" s="110" t="s">
        <v>695</v>
      </c>
    </row>
    <row r="6" spans="1:22" x14ac:dyDescent="0.2">
      <c r="D6" s="98" t="s">
        <v>696</v>
      </c>
      <c r="E6" s="100"/>
      <c r="F6" s="100"/>
      <c r="G6" s="111"/>
      <c r="H6" s="98" t="s">
        <v>696</v>
      </c>
      <c r="I6" s="112"/>
      <c r="J6" s="113"/>
      <c r="K6" s="112"/>
      <c r="L6" s="98" t="s">
        <v>696</v>
      </c>
      <c r="M6" s="112"/>
      <c r="N6" s="113"/>
      <c r="O6" s="113"/>
      <c r="P6" s="98" t="s">
        <v>696</v>
      </c>
      <c r="Q6" s="114"/>
      <c r="R6" s="114"/>
    </row>
    <row r="7" spans="1:22" x14ac:dyDescent="0.2">
      <c r="A7" s="94" t="s">
        <v>697</v>
      </c>
      <c r="B7" s="94" t="s">
        <v>698</v>
      </c>
      <c r="C7" s="98" t="s">
        <v>699</v>
      </c>
      <c r="D7" s="95" t="s">
        <v>700</v>
      </c>
      <c r="E7" s="98" t="s">
        <v>701</v>
      </c>
      <c r="F7" s="98" t="s">
        <v>702</v>
      </c>
      <c r="G7" s="111" t="s">
        <v>703</v>
      </c>
      <c r="H7" s="94" t="s">
        <v>704</v>
      </c>
      <c r="I7" s="100" t="s">
        <v>705</v>
      </c>
      <c r="J7" s="100" t="s">
        <v>706</v>
      </c>
      <c r="K7" s="111" t="s">
        <v>707</v>
      </c>
      <c r="L7" s="94" t="s">
        <v>708</v>
      </c>
      <c r="M7" s="100" t="s">
        <v>709</v>
      </c>
      <c r="N7" s="100" t="s">
        <v>710</v>
      </c>
      <c r="O7" s="100" t="s">
        <v>711</v>
      </c>
      <c r="P7" s="94" t="s">
        <v>712</v>
      </c>
      <c r="Q7" s="115" t="s">
        <v>713</v>
      </c>
      <c r="R7" s="115" t="s">
        <v>714</v>
      </c>
    </row>
    <row r="8" spans="1:22" ht="16.5" customHeight="1" x14ac:dyDescent="0.2">
      <c r="A8" s="101"/>
      <c r="B8" s="101"/>
      <c r="C8" s="97"/>
      <c r="D8" s="116"/>
      <c r="E8" s="99"/>
      <c r="F8" s="99"/>
      <c r="G8" s="97"/>
      <c r="H8" s="97"/>
      <c r="I8" s="97"/>
      <c r="J8" s="97"/>
      <c r="K8" s="97"/>
      <c r="L8" s="97"/>
      <c r="M8" s="97"/>
      <c r="N8" s="97"/>
      <c r="O8" s="96"/>
      <c r="P8" s="97"/>
      <c r="Q8" s="97"/>
      <c r="R8" s="96"/>
      <c r="S8" s="96"/>
    </row>
    <row r="9" spans="1:22" ht="15.75" x14ac:dyDescent="0.25">
      <c r="A9" s="103" t="s">
        <v>1343</v>
      </c>
      <c r="B9" s="103" t="s">
        <v>1344</v>
      </c>
      <c r="C9" s="97"/>
      <c r="D9" s="98"/>
      <c r="E9" s="98"/>
      <c r="F9" s="100"/>
      <c r="G9" s="97"/>
      <c r="H9" s="100"/>
      <c r="I9" s="100"/>
      <c r="J9" s="100"/>
      <c r="K9" s="97"/>
      <c r="L9" s="100"/>
      <c r="M9" s="100"/>
      <c r="N9" s="100" t="s">
        <v>720</v>
      </c>
      <c r="O9" s="97"/>
      <c r="P9" s="100" t="s">
        <v>721</v>
      </c>
      <c r="Q9" s="100" t="s">
        <v>717</v>
      </c>
      <c r="R9" s="97" t="s">
        <v>720</v>
      </c>
      <c r="S9" s="107"/>
      <c r="T9" s="95"/>
      <c r="U9" s="107"/>
      <c r="V9" s="95"/>
    </row>
    <row r="10" spans="1:22" ht="15.75" x14ac:dyDescent="0.25">
      <c r="A10" s="103" t="s">
        <v>1345</v>
      </c>
      <c r="B10" s="103" t="s">
        <v>1346</v>
      </c>
      <c r="C10" s="97"/>
      <c r="D10" s="104" t="s">
        <v>721</v>
      </c>
      <c r="E10" s="104" t="s">
        <v>717</v>
      </c>
      <c r="F10" s="100" t="s">
        <v>720</v>
      </c>
      <c r="G10" s="97"/>
      <c r="H10" s="100" t="s">
        <v>721</v>
      </c>
      <c r="I10" s="100" t="s">
        <v>717</v>
      </c>
      <c r="J10" s="100" t="s">
        <v>721</v>
      </c>
      <c r="K10" s="97"/>
      <c r="L10" s="100" t="s">
        <v>721</v>
      </c>
      <c r="M10" s="100" t="s">
        <v>721</v>
      </c>
      <c r="N10" s="100"/>
      <c r="O10" s="97"/>
      <c r="P10" s="100"/>
      <c r="Q10" s="100"/>
      <c r="R10" s="97"/>
      <c r="S10" s="117"/>
      <c r="T10" s="95"/>
      <c r="U10" s="107"/>
      <c r="V10" s="95"/>
    </row>
    <row r="11" spans="1:22" ht="15.75" x14ac:dyDescent="0.25">
      <c r="A11" s="103" t="s">
        <v>1347</v>
      </c>
      <c r="B11" s="103" t="s">
        <v>1348</v>
      </c>
      <c r="C11" s="97"/>
      <c r="D11" s="98" t="s">
        <v>721</v>
      </c>
      <c r="E11" s="98"/>
      <c r="F11" s="100"/>
      <c r="G11" s="97"/>
      <c r="H11" s="100"/>
      <c r="I11" s="100"/>
      <c r="J11" s="100"/>
      <c r="K11" s="97"/>
      <c r="L11" s="100"/>
      <c r="M11" s="100"/>
      <c r="N11" s="100"/>
      <c r="O11" s="97"/>
      <c r="P11" s="100"/>
      <c r="Q11" s="100"/>
      <c r="R11" s="97" t="s">
        <v>720</v>
      </c>
      <c r="S11" s="107"/>
      <c r="T11" s="106"/>
      <c r="U11" s="117"/>
      <c r="V11" s="95"/>
    </row>
    <row r="12" spans="1:22" ht="15.75" x14ac:dyDescent="0.25">
      <c r="A12" s="103" t="s">
        <v>1349</v>
      </c>
      <c r="B12" s="103" t="s">
        <v>1350</v>
      </c>
      <c r="C12" s="97"/>
      <c r="D12" s="98"/>
      <c r="E12" s="98" t="s">
        <v>717</v>
      </c>
      <c r="F12" s="100"/>
      <c r="G12" s="97"/>
      <c r="H12" s="100"/>
      <c r="I12" s="100"/>
      <c r="J12" s="100" t="s">
        <v>721</v>
      </c>
      <c r="K12" s="97"/>
      <c r="L12" s="100"/>
      <c r="M12" s="100"/>
      <c r="N12" s="100"/>
      <c r="O12" s="97"/>
      <c r="P12" s="100"/>
      <c r="Q12" s="100"/>
      <c r="R12" s="97"/>
      <c r="S12" s="107"/>
      <c r="T12" s="95"/>
      <c r="U12" s="107"/>
      <c r="V12" s="106"/>
    </row>
    <row r="13" spans="1:22" ht="15.75" x14ac:dyDescent="0.25">
      <c r="A13" s="103" t="s">
        <v>1351</v>
      </c>
      <c r="B13" s="103" t="s">
        <v>1352</v>
      </c>
      <c r="C13" s="97"/>
      <c r="D13" s="104"/>
      <c r="E13" s="98"/>
      <c r="F13" s="100"/>
      <c r="G13" s="97"/>
      <c r="H13" s="100"/>
      <c r="I13" s="100"/>
      <c r="J13" s="100"/>
      <c r="K13" s="97"/>
      <c r="L13" s="100"/>
      <c r="M13" s="100"/>
      <c r="N13" s="100" t="s">
        <v>720</v>
      </c>
      <c r="O13" s="97"/>
      <c r="P13" s="100" t="s">
        <v>721</v>
      </c>
      <c r="Q13" s="100"/>
      <c r="R13" s="97"/>
      <c r="S13" s="107"/>
      <c r="T13" s="95"/>
      <c r="U13" s="107"/>
      <c r="V13" s="95"/>
    </row>
    <row r="14" spans="1:22" ht="15.75" x14ac:dyDescent="0.25">
      <c r="A14" s="103" t="s">
        <v>1353</v>
      </c>
      <c r="B14" s="103" t="s">
        <v>1354</v>
      </c>
      <c r="C14" s="97"/>
      <c r="D14" s="98"/>
      <c r="E14" s="98"/>
      <c r="F14" s="100"/>
      <c r="G14" s="97"/>
      <c r="H14" s="100"/>
      <c r="I14" s="100"/>
      <c r="J14" s="100"/>
      <c r="K14" s="97"/>
      <c r="L14" s="100"/>
      <c r="M14" s="100"/>
      <c r="N14" s="100"/>
      <c r="O14" s="97"/>
      <c r="P14" s="100" t="s">
        <v>721</v>
      </c>
      <c r="Q14" s="100"/>
      <c r="R14" s="97"/>
      <c r="S14" s="107"/>
      <c r="T14" s="106"/>
      <c r="U14" s="107"/>
      <c r="V14" s="95"/>
    </row>
    <row r="15" spans="1:22" ht="15.75" x14ac:dyDescent="0.25">
      <c r="A15" s="103" t="s">
        <v>1355</v>
      </c>
      <c r="B15" s="103" t="s">
        <v>1356</v>
      </c>
      <c r="C15" s="97"/>
      <c r="D15" s="98"/>
      <c r="E15" s="98"/>
      <c r="F15" s="100"/>
      <c r="G15" s="97"/>
      <c r="H15" s="100" t="s">
        <v>721</v>
      </c>
      <c r="I15" s="100"/>
      <c r="J15" s="100"/>
      <c r="K15" s="97"/>
      <c r="L15" s="100"/>
      <c r="M15" s="100"/>
      <c r="N15" s="100"/>
      <c r="O15" s="97"/>
      <c r="P15" s="100"/>
      <c r="Q15" s="100"/>
      <c r="R15" s="97"/>
      <c r="S15" s="107"/>
      <c r="T15" s="106"/>
      <c r="U15" s="107"/>
      <c r="V15" s="95"/>
    </row>
    <row r="16" spans="1:22" ht="15.75" x14ac:dyDescent="0.25">
      <c r="A16" s="103" t="s">
        <v>1341</v>
      </c>
      <c r="B16" s="103" t="s">
        <v>1354</v>
      </c>
      <c r="C16" s="97"/>
      <c r="D16" s="98"/>
      <c r="E16" s="98"/>
      <c r="F16" s="100" t="s">
        <v>720</v>
      </c>
      <c r="G16" s="97"/>
      <c r="H16" s="100"/>
      <c r="I16" s="100"/>
      <c r="J16" s="100"/>
      <c r="K16" s="97"/>
      <c r="L16" s="100"/>
      <c r="M16" s="100"/>
      <c r="N16" s="100" t="s">
        <v>720</v>
      </c>
      <c r="O16" s="97"/>
      <c r="P16" s="100"/>
      <c r="Q16" s="100"/>
      <c r="R16" s="97" t="s">
        <v>720</v>
      </c>
      <c r="S16" s="107"/>
      <c r="T16" s="106"/>
      <c r="U16" s="107"/>
      <c r="V16" s="95"/>
    </row>
    <row r="17" spans="1:22" ht="15.75" x14ac:dyDescent="0.25">
      <c r="A17" s="103" t="s">
        <v>1357</v>
      </c>
      <c r="B17" s="103" t="s">
        <v>1358</v>
      </c>
      <c r="C17" s="97"/>
      <c r="D17" s="98"/>
      <c r="E17" s="98" t="s">
        <v>717</v>
      </c>
      <c r="F17" s="100" t="s">
        <v>720</v>
      </c>
      <c r="G17" s="97"/>
      <c r="H17" s="100"/>
      <c r="I17" s="100" t="s">
        <v>717</v>
      </c>
      <c r="J17" s="100"/>
      <c r="K17" s="97"/>
      <c r="L17" s="100"/>
      <c r="M17" s="100" t="s">
        <v>717</v>
      </c>
      <c r="N17" s="100" t="s">
        <v>720</v>
      </c>
      <c r="O17" s="97"/>
      <c r="P17" s="100" t="s">
        <v>721</v>
      </c>
      <c r="Q17" s="100" t="s">
        <v>717</v>
      </c>
      <c r="R17" s="97" t="s">
        <v>720</v>
      </c>
      <c r="S17" s="107"/>
      <c r="T17" s="95"/>
      <c r="U17" s="107"/>
      <c r="V17" s="106"/>
    </row>
  </sheetData>
  <phoneticPr fontId="12" type="noConversion"/>
  <pageMargins left="0.25" right="0.25" top="0.5" bottom="0.93" header="0.5" footer="0.5"/>
  <pageSetup scale="71" orientation="landscape" horizontalDpi="300" verticalDpi="300" r:id="rId1"/>
  <headerFooter alignWithMargins="0">
    <oddFooter>&amp;L&amp;D&amp;CBus_un
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0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33.5703125" style="94" customWidth="1"/>
    <col min="2" max="2" width="16.7109375" style="94" customWidth="1"/>
    <col min="3" max="3" width="10.5703125" style="94" customWidth="1"/>
    <col min="4" max="4" width="11.7109375" style="94" customWidth="1"/>
    <col min="5" max="5" width="6.28515625" style="109" customWidth="1"/>
    <col min="6" max="6" width="6.7109375" style="109" customWidth="1"/>
    <col min="7" max="7" width="10.42578125" style="109" customWidth="1"/>
    <col min="8" max="8" width="9.7109375" style="109" customWidth="1"/>
    <col min="9" max="9" width="6.85546875" style="109" customWidth="1"/>
    <col min="10" max="10" width="7.140625" style="109" customWidth="1"/>
    <col min="11" max="11" width="9.7109375" style="109" customWidth="1"/>
    <col min="12" max="12" width="9.85546875" style="109" customWidth="1"/>
    <col min="13" max="13" width="8.5703125" style="109" customWidth="1"/>
    <col min="14" max="14" width="7.28515625" style="94" customWidth="1"/>
    <col min="15" max="15" width="12" style="94"/>
    <col min="16" max="16" width="10.5703125" style="94" customWidth="1"/>
    <col min="17" max="17" width="8.28515625" style="94" customWidth="1"/>
    <col min="18" max="18" width="9.28515625" style="94" customWidth="1"/>
    <col min="19" max="16384" width="12" style="94"/>
  </cols>
  <sheetData>
    <row r="1" spans="1:18" ht="15.75" x14ac:dyDescent="0.25">
      <c r="A1" s="93" t="s">
        <v>564</v>
      </c>
      <c r="B1" s="94" t="s">
        <v>565</v>
      </c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18" ht="15.75" x14ac:dyDescent="0.25">
      <c r="A2" s="93" t="s">
        <v>692</v>
      </c>
      <c r="B2" s="94" t="s">
        <v>549</v>
      </c>
      <c r="D2" s="95"/>
      <c r="E2" s="95"/>
      <c r="F2" s="95"/>
      <c r="G2" s="95"/>
      <c r="H2" s="94"/>
      <c r="I2" s="94"/>
      <c r="J2" s="94"/>
      <c r="K2" s="94"/>
      <c r="L2" s="94"/>
      <c r="M2" s="94"/>
    </row>
    <row r="3" spans="1:18" ht="15.75" x14ac:dyDescent="0.25">
      <c r="A3" s="93" t="s">
        <v>693</v>
      </c>
      <c r="B3" s="94" t="s">
        <v>578</v>
      </c>
      <c r="D3" s="95"/>
      <c r="E3" s="95"/>
      <c r="F3" s="95"/>
      <c r="G3" s="95"/>
      <c r="H3" s="94"/>
      <c r="I3" s="94"/>
      <c r="J3" s="94"/>
      <c r="K3" s="94"/>
      <c r="L3" s="94"/>
      <c r="M3" s="94"/>
    </row>
    <row r="4" spans="1:18" x14ac:dyDescent="0.2">
      <c r="D4" s="95"/>
      <c r="E4" s="95"/>
      <c r="F4" s="95"/>
      <c r="G4" s="95"/>
      <c r="H4" s="94"/>
      <c r="I4" s="94"/>
      <c r="J4" s="94"/>
      <c r="K4" s="94"/>
      <c r="L4" s="94"/>
      <c r="M4" s="94"/>
    </row>
    <row r="5" spans="1:18" x14ac:dyDescent="0.2">
      <c r="A5" s="96"/>
      <c r="B5" s="96"/>
      <c r="C5" s="97"/>
      <c r="D5" s="98" t="s">
        <v>695</v>
      </c>
      <c r="E5" s="99"/>
      <c r="F5" s="99"/>
      <c r="G5" s="99"/>
      <c r="H5" s="98" t="s">
        <v>695</v>
      </c>
      <c r="I5" s="97"/>
      <c r="J5" s="97"/>
      <c r="K5" s="97"/>
      <c r="L5" s="98" t="s">
        <v>695</v>
      </c>
      <c r="M5" s="97"/>
      <c r="N5" s="97"/>
      <c r="O5" s="97"/>
      <c r="P5" s="98" t="s">
        <v>695</v>
      </c>
      <c r="Q5" s="97"/>
      <c r="R5" s="97"/>
    </row>
    <row r="6" spans="1:18" x14ac:dyDescent="0.2">
      <c r="A6" s="96"/>
      <c r="B6" s="96"/>
      <c r="C6" s="97"/>
      <c r="D6" s="98" t="s">
        <v>696</v>
      </c>
      <c r="E6" s="100"/>
      <c r="F6" s="100"/>
      <c r="G6" s="100"/>
      <c r="H6" s="98" t="s">
        <v>696</v>
      </c>
      <c r="I6" s="100"/>
      <c r="J6" s="100"/>
      <c r="K6" s="100"/>
      <c r="L6" s="98" t="s">
        <v>696</v>
      </c>
      <c r="M6" s="100"/>
      <c r="N6" s="100"/>
      <c r="O6" s="100"/>
      <c r="P6" s="98" t="s">
        <v>696</v>
      </c>
      <c r="Q6" s="100"/>
      <c r="R6" s="100"/>
    </row>
    <row r="7" spans="1:18" x14ac:dyDescent="0.2">
      <c r="A7" s="96" t="s">
        <v>697</v>
      </c>
      <c r="B7" s="96" t="s">
        <v>698</v>
      </c>
      <c r="C7" s="98" t="s">
        <v>699</v>
      </c>
      <c r="D7" s="99" t="s">
        <v>700</v>
      </c>
      <c r="E7" s="98" t="s">
        <v>701</v>
      </c>
      <c r="F7" s="98" t="s">
        <v>702</v>
      </c>
      <c r="G7" s="100" t="s">
        <v>703</v>
      </c>
      <c r="H7" s="97" t="s">
        <v>704</v>
      </c>
      <c r="I7" s="100" t="s">
        <v>705</v>
      </c>
      <c r="J7" s="100" t="s">
        <v>706</v>
      </c>
      <c r="K7" s="100" t="s">
        <v>707</v>
      </c>
      <c r="L7" s="97" t="s">
        <v>708</v>
      </c>
      <c r="M7" s="100" t="s">
        <v>709</v>
      </c>
      <c r="N7" s="100" t="s">
        <v>710</v>
      </c>
      <c r="O7" s="100" t="s">
        <v>711</v>
      </c>
      <c r="P7" s="97" t="s">
        <v>712</v>
      </c>
      <c r="Q7" s="100" t="s">
        <v>713</v>
      </c>
      <c r="R7" s="100" t="s">
        <v>714</v>
      </c>
    </row>
    <row r="8" spans="1:18" x14ac:dyDescent="0.2">
      <c r="A8" s="96"/>
      <c r="B8" s="96"/>
      <c r="C8" s="98"/>
      <c r="D8" s="99"/>
      <c r="E8" s="98"/>
      <c r="F8" s="98"/>
      <c r="G8" s="100"/>
      <c r="H8" s="97"/>
      <c r="I8" s="100"/>
      <c r="J8" s="100"/>
      <c r="K8" s="100"/>
      <c r="L8" s="97"/>
      <c r="M8" s="100"/>
      <c r="N8" s="100"/>
      <c r="O8" s="100"/>
      <c r="P8" s="97"/>
      <c r="Q8" s="100"/>
      <c r="R8" s="100"/>
    </row>
    <row r="9" spans="1:18" ht="15.75" x14ac:dyDescent="0.25">
      <c r="A9" s="103" t="s">
        <v>764</v>
      </c>
      <c r="B9" s="103" t="s">
        <v>1360</v>
      </c>
      <c r="C9" s="97"/>
      <c r="D9" s="121"/>
      <c r="E9" s="121"/>
      <c r="F9" s="121"/>
      <c r="G9" s="97"/>
      <c r="H9" s="122"/>
      <c r="I9" s="122"/>
      <c r="J9" s="122"/>
      <c r="K9" s="97"/>
      <c r="L9" s="122"/>
      <c r="M9" s="122"/>
      <c r="N9" s="122" t="s">
        <v>720</v>
      </c>
      <c r="O9" s="97"/>
      <c r="P9" s="122"/>
      <c r="Q9" s="122"/>
      <c r="R9" s="123"/>
    </row>
    <row r="10" spans="1:18" ht="15.75" x14ac:dyDescent="0.25">
      <c r="A10" s="103" t="s">
        <v>1361</v>
      </c>
      <c r="B10" s="103" t="s">
        <v>1362</v>
      </c>
      <c r="C10" s="97"/>
      <c r="D10" s="121"/>
      <c r="E10" s="121"/>
      <c r="F10" s="121"/>
      <c r="G10" s="97"/>
      <c r="H10" s="122"/>
      <c r="I10" s="122"/>
      <c r="J10" s="122"/>
      <c r="K10" s="97"/>
      <c r="L10" s="122"/>
      <c r="M10" s="122"/>
      <c r="N10" s="122" t="s">
        <v>720</v>
      </c>
      <c r="O10" s="97"/>
      <c r="P10" s="122"/>
      <c r="Q10" s="122"/>
      <c r="R10" s="123"/>
    </row>
    <row r="11" spans="1:18" ht="15.75" x14ac:dyDescent="0.25">
      <c r="A11" s="103" t="s">
        <v>1363</v>
      </c>
      <c r="B11" s="103" t="s">
        <v>1364</v>
      </c>
      <c r="C11" s="97"/>
      <c r="D11" s="121"/>
      <c r="E11" s="121"/>
      <c r="F11" s="121"/>
      <c r="G11" s="97"/>
      <c r="H11" s="122"/>
      <c r="I11" s="122"/>
      <c r="J11" s="122"/>
      <c r="K11" s="97"/>
      <c r="L11" s="122"/>
      <c r="M11" s="122"/>
      <c r="N11" s="122"/>
      <c r="O11" s="97"/>
      <c r="P11" s="122" t="s">
        <v>721</v>
      </c>
      <c r="Q11" s="122"/>
      <c r="R11" s="123"/>
    </row>
    <row r="12" spans="1:18" ht="15.75" x14ac:dyDescent="0.25">
      <c r="A12" s="103" t="s">
        <v>1365</v>
      </c>
      <c r="B12" s="103" t="s">
        <v>1366</v>
      </c>
      <c r="C12" s="97"/>
      <c r="D12" s="121"/>
      <c r="E12" s="121"/>
      <c r="F12" s="121"/>
      <c r="G12" s="97"/>
      <c r="H12" s="122"/>
      <c r="I12" s="122"/>
      <c r="J12" s="122"/>
      <c r="K12" s="97"/>
      <c r="L12" s="122"/>
      <c r="M12" s="122"/>
      <c r="N12" s="122"/>
      <c r="O12" s="97"/>
      <c r="P12" s="122" t="s">
        <v>721</v>
      </c>
      <c r="Q12" s="122"/>
      <c r="R12" s="123"/>
    </row>
    <row r="13" spans="1:18" ht="15.75" x14ac:dyDescent="0.25">
      <c r="A13" s="103" t="s">
        <v>1367</v>
      </c>
      <c r="B13" s="103" t="s">
        <v>1368</v>
      </c>
      <c r="C13" s="97"/>
      <c r="D13" s="121"/>
      <c r="E13" s="121"/>
      <c r="F13" s="121"/>
      <c r="G13" s="97"/>
      <c r="H13" s="122"/>
      <c r="I13" s="122"/>
      <c r="J13" s="122"/>
      <c r="K13" s="97"/>
      <c r="L13" s="122"/>
      <c r="M13" s="122"/>
      <c r="N13" s="122"/>
      <c r="O13" s="97"/>
      <c r="P13" s="122"/>
      <c r="Q13" s="122" t="s">
        <v>717</v>
      </c>
      <c r="R13" s="123"/>
    </row>
    <row r="14" spans="1:18" ht="15.75" x14ac:dyDescent="0.25">
      <c r="A14" s="103" t="s">
        <v>1369</v>
      </c>
      <c r="B14" s="103" t="s">
        <v>1370</v>
      </c>
      <c r="C14" s="97"/>
      <c r="D14" s="121"/>
      <c r="E14" s="121"/>
      <c r="F14" s="121"/>
      <c r="G14" s="97"/>
      <c r="H14" s="122"/>
      <c r="I14" s="122"/>
      <c r="J14" s="122"/>
      <c r="K14" s="97"/>
      <c r="L14" s="122"/>
      <c r="M14" s="122"/>
      <c r="N14" s="122"/>
      <c r="O14" s="97"/>
      <c r="P14" s="122"/>
      <c r="Q14" s="122" t="s">
        <v>717</v>
      </c>
      <c r="R14" s="123"/>
    </row>
    <row r="15" spans="1:18" ht="15.75" x14ac:dyDescent="0.25">
      <c r="A15" s="103" t="s">
        <v>1371</v>
      </c>
      <c r="B15" s="103" t="s">
        <v>1372</v>
      </c>
      <c r="C15" s="97"/>
      <c r="D15" s="121"/>
      <c r="E15" s="121"/>
      <c r="F15" s="121"/>
      <c r="G15" s="97"/>
      <c r="H15" s="122"/>
      <c r="I15" s="122"/>
      <c r="J15" s="122"/>
      <c r="K15" s="97"/>
      <c r="L15" s="122"/>
      <c r="M15" s="122"/>
      <c r="N15" s="122"/>
      <c r="O15" s="97"/>
      <c r="P15" s="122"/>
      <c r="Q15" s="122" t="s">
        <v>717</v>
      </c>
      <c r="R15" s="123"/>
    </row>
    <row r="16" spans="1:18" ht="15.75" x14ac:dyDescent="0.25">
      <c r="A16" s="103" t="s">
        <v>1373</v>
      </c>
      <c r="B16" s="103" t="s">
        <v>1374</v>
      </c>
      <c r="C16" s="97"/>
      <c r="D16" s="121"/>
      <c r="E16" s="121"/>
      <c r="F16" s="121"/>
      <c r="G16" s="97"/>
      <c r="H16" s="122"/>
      <c r="I16" s="122"/>
      <c r="J16" s="122"/>
      <c r="K16" s="97"/>
      <c r="L16" s="122"/>
      <c r="M16" s="122"/>
      <c r="N16" s="122"/>
      <c r="O16" s="97"/>
      <c r="P16" s="122"/>
      <c r="Q16" s="122" t="s">
        <v>717</v>
      </c>
      <c r="R16" s="123"/>
    </row>
    <row r="17" spans="1:18" ht="15.75" x14ac:dyDescent="0.25">
      <c r="A17" s="103" t="s">
        <v>1375</v>
      </c>
      <c r="B17" s="103" t="s">
        <v>1376</v>
      </c>
      <c r="C17" s="97"/>
      <c r="D17" s="121"/>
      <c r="E17" s="121"/>
      <c r="F17" s="121"/>
      <c r="G17" s="97"/>
      <c r="H17" s="122"/>
      <c r="I17" s="122"/>
      <c r="J17" s="122"/>
      <c r="K17" s="97"/>
      <c r="L17" s="122"/>
      <c r="M17" s="122"/>
      <c r="N17" s="122"/>
      <c r="O17" s="97"/>
      <c r="P17" s="122"/>
      <c r="Q17" s="122"/>
      <c r="R17" s="123" t="s">
        <v>720</v>
      </c>
    </row>
    <row r="18" spans="1:18" ht="15.75" x14ac:dyDescent="0.25">
      <c r="A18" s="103" t="s">
        <v>1377</v>
      </c>
      <c r="B18" s="103" t="s">
        <v>1378</v>
      </c>
      <c r="C18" s="97"/>
      <c r="D18" s="121"/>
      <c r="E18" s="121"/>
      <c r="F18" s="121"/>
      <c r="G18" s="97"/>
      <c r="H18" s="122"/>
      <c r="I18" s="122"/>
      <c r="J18" s="122"/>
      <c r="K18" s="97"/>
      <c r="L18" s="122"/>
      <c r="M18" s="122"/>
      <c r="N18" s="122"/>
      <c r="O18" s="97"/>
      <c r="P18" s="122"/>
      <c r="Q18" s="122"/>
      <c r="R18" s="123" t="s">
        <v>720</v>
      </c>
    </row>
    <row r="19" spans="1:18" ht="15.75" x14ac:dyDescent="0.25">
      <c r="A19" s="103" t="s">
        <v>1379</v>
      </c>
      <c r="B19" s="103" t="s">
        <v>1380</v>
      </c>
      <c r="C19" s="97"/>
      <c r="D19" s="121"/>
      <c r="E19" s="121"/>
      <c r="F19" s="121"/>
      <c r="G19" s="97"/>
      <c r="H19" s="122"/>
      <c r="I19" s="122"/>
      <c r="J19" s="122"/>
      <c r="K19" s="97"/>
      <c r="L19" s="122"/>
      <c r="M19" s="122"/>
      <c r="N19" s="122"/>
      <c r="O19" s="97"/>
      <c r="P19" s="122"/>
      <c r="Q19" s="122"/>
      <c r="R19" s="123" t="s">
        <v>720</v>
      </c>
    </row>
    <row r="20" spans="1:18" x14ac:dyDescent="0.2">
      <c r="C20" s="109"/>
      <c r="D20" s="109"/>
      <c r="N20" s="109"/>
      <c r="O20" s="109"/>
      <c r="P20" s="109"/>
      <c r="Q20" s="109"/>
      <c r="R20" s="109"/>
    </row>
  </sheetData>
  <phoneticPr fontId="12" type="noConversion"/>
  <pageMargins left="0.25" right="0.25" top="0.5" bottom="0.93" header="0.5" footer="0.5"/>
  <pageSetup scale="70" orientation="landscape" horizontalDpi="300" verticalDpi="300" r:id="rId1"/>
  <headerFooter alignWithMargins="0">
    <oddFooter>&amp;L&amp;D&amp;CBus_un
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9"/>
  <sheetViews>
    <sheetView tabSelected="1" zoomScale="75" zoomScaleNormal="100" workbookViewId="0">
      <selection activeCell="P8" sqref="P8"/>
    </sheetView>
  </sheetViews>
  <sheetFormatPr defaultRowHeight="15.75" x14ac:dyDescent="0.25"/>
  <cols>
    <col min="1" max="1" width="31.85546875" style="6" customWidth="1"/>
    <col min="2" max="2" width="8.42578125" style="6" customWidth="1"/>
    <col min="3" max="3" width="7.140625" style="6" customWidth="1"/>
    <col min="4" max="4" width="8" style="6" customWidth="1"/>
    <col min="5" max="5" width="7.85546875" style="6" customWidth="1"/>
    <col min="6" max="6" width="8.7109375" style="6" customWidth="1"/>
    <col min="7" max="7" width="7" style="6" customWidth="1"/>
    <col min="8" max="8" width="7.28515625" style="6" customWidth="1"/>
    <col min="9" max="9" width="7.7109375" style="6" customWidth="1"/>
    <col min="10" max="10" width="7.28515625" style="6" customWidth="1"/>
    <col min="11" max="11" width="12" style="6" customWidth="1"/>
    <col min="12" max="12" width="7.42578125" style="6" customWidth="1"/>
    <col min="13" max="13" width="10.7109375" style="6" customWidth="1"/>
    <col min="14" max="14" width="9.140625" style="6"/>
    <col min="15" max="15" width="2.7109375" style="6" customWidth="1"/>
    <col min="16" max="16384" width="9.140625" style="6"/>
  </cols>
  <sheetData>
    <row r="1" spans="1:17" x14ac:dyDescent="0.25">
      <c r="H1" s="6" t="s">
        <v>567</v>
      </c>
    </row>
    <row r="2" spans="1:17" x14ac:dyDescent="0.25">
      <c r="H2" s="6" t="s">
        <v>556</v>
      </c>
    </row>
    <row r="5" spans="1:17" x14ac:dyDescent="0.25">
      <c r="A5" s="6" t="s">
        <v>534</v>
      </c>
      <c r="B5" s="8" t="s">
        <v>535</v>
      </c>
      <c r="G5" s="6" t="s">
        <v>536</v>
      </c>
      <c r="I5" s="8" t="s">
        <v>549</v>
      </c>
      <c r="J5" s="8"/>
      <c r="K5" s="8"/>
      <c r="L5" s="8"/>
      <c r="M5" s="8"/>
    </row>
    <row r="6" spans="1:17" x14ac:dyDescent="0.25">
      <c r="A6" s="6" t="s">
        <v>163</v>
      </c>
      <c r="B6" s="210"/>
      <c r="C6" s="210"/>
      <c r="D6" s="210"/>
      <c r="E6" s="210"/>
      <c r="F6" s="210"/>
      <c r="G6" s="210"/>
      <c r="H6" s="210"/>
      <c r="I6" s="210"/>
    </row>
    <row r="7" spans="1:17" ht="16.5" thickBot="1" x14ac:dyDescent="0.3"/>
    <row r="8" spans="1:17" ht="16.5" thickBot="1" x14ac:dyDescent="0.3">
      <c r="A8" s="28" t="s">
        <v>569</v>
      </c>
      <c r="B8" s="32" t="s">
        <v>557</v>
      </c>
      <c r="C8" s="33"/>
      <c r="D8" s="34" t="s">
        <v>558</v>
      </c>
      <c r="E8" s="33"/>
      <c r="F8" s="34" t="s">
        <v>559</v>
      </c>
      <c r="G8" s="33"/>
      <c r="H8" s="34" t="s">
        <v>560</v>
      </c>
      <c r="I8" s="33"/>
      <c r="J8" s="34" t="s">
        <v>561</v>
      </c>
      <c r="K8" s="33"/>
      <c r="L8" s="34" t="s">
        <v>562</v>
      </c>
      <c r="M8" s="33"/>
      <c r="N8"/>
      <c r="O8"/>
      <c r="P8"/>
      <c r="Q8"/>
    </row>
    <row r="9" spans="1:17" x14ac:dyDescent="0.25">
      <c r="A9" s="30" t="s">
        <v>572</v>
      </c>
      <c r="B9" s="35" t="s">
        <v>563</v>
      </c>
      <c r="C9" s="24" t="s">
        <v>607</v>
      </c>
      <c r="D9" s="35" t="s">
        <v>563</v>
      </c>
      <c r="E9" s="24" t="s">
        <v>607</v>
      </c>
      <c r="F9" s="35" t="s">
        <v>563</v>
      </c>
      <c r="G9" s="24" t="s">
        <v>607</v>
      </c>
      <c r="H9" s="35" t="s">
        <v>563</v>
      </c>
      <c r="I9" s="24" t="s">
        <v>607</v>
      </c>
      <c r="J9" s="35" t="s">
        <v>563</v>
      </c>
      <c r="K9" s="24" t="s">
        <v>607</v>
      </c>
      <c r="L9" s="35" t="s">
        <v>563</v>
      </c>
      <c r="M9" s="24" t="s">
        <v>607</v>
      </c>
      <c r="N9"/>
      <c r="O9"/>
      <c r="P9"/>
      <c r="Q9"/>
    </row>
    <row r="10" spans="1:17" x14ac:dyDescent="0.25">
      <c r="A10" s="44" t="s">
        <v>574</v>
      </c>
      <c r="B10" s="208">
        <f>+C10*3/40</f>
        <v>9.15</v>
      </c>
      <c r="C10" s="208">
        <f>22+21+13+21+22+23</f>
        <v>122</v>
      </c>
      <c r="D10" s="208">
        <f>+E10*0.075</f>
        <v>11.174999999999999</v>
      </c>
      <c r="E10" s="208">
        <f>23+22+9+11+3+9+20+19+17+16</f>
        <v>149</v>
      </c>
      <c r="F10" s="208">
        <f>+G10*0.075</f>
        <v>19.724999999999998</v>
      </c>
      <c r="G10" s="208">
        <f>22+7+23+13+19+25+12+19+11+12+8+10+25+12+15+9+21</f>
        <v>263</v>
      </c>
      <c r="H10" s="208">
        <f>+I10*0.075</f>
        <v>20.474999999999998</v>
      </c>
      <c r="I10" s="208">
        <f>13+10+12+14+19+27+14+10+24+3+12+3+4+12+12+12+12+12+12+12+12+12</f>
        <v>273</v>
      </c>
      <c r="J10" s="208">
        <f>+K10*0.075</f>
        <v>21.294</v>
      </c>
      <c r="K10" s="208">
        <f>+I10*1.04</f>
        <v>283.92</v>
      </c>
      <c r="L10" s="208">
        <f>+M10*0.075</f>
        <v>22.145760000000003</v>
      </c>
      <c r="M10" s="208">
        <f>+K10*1.04</f>
        <v>295.27680000000004</v>
      </c>
      <c r="N10"/>
      <c r="O10"/>
      <c r="P10"/>
      <c r="Q10"/>
    </row>
    <row r="11" spans="1:17" x14ac:dyDescent="0.25">
      <c r="A11" s="44" t="s">
        <v>573</v>
      </c>
      <c r="B11" s="208">
        <f>+C11*3/32</f>
        <v>4.03125</v>
      </c>
      <c r="C11" s="208">
        <f>15+6+22</f>
        <v>43</v>
      </c>
      <c r="D11" s="208">
        <f>+E11*0.09375</f>
        <v>4.6875</v>
      </c>
      <c r="E11" s="208">
        <f>21+7+22</f>
        <v>50</v>
      </c>
      <c r="F11" s="208">
        <f>+G11*0.09375</f>
        <v>13.3125</v>
      </c>
      <c r="G11" s="208">
        <f>19+17+13+16+10+20+7+22+7+11</f>
        <v>142</v>
      </c>
      <c r="H11" s="208">
        <f>+I11*0.09375</f>
        <v>24.375</v>
      </c>
      <c r="I11" s="208">
        <f>18+11+21+11+19+6+6+14+28+14+14+14+14+14+14+14+14+14</f>
        <v>260</v>
      </c>
      <c r="J11" s="208">
        <f>+K11*0.09375</f>
        <v>25.35</v>
      </c>
      <c r="K11" s="208">
        <f t="shared" ref="K11:K20" si="0">+I11*1.04</f>
        <v>270.40000000000003</v>
      </c>
      <c r="L11" s="208">
        <f>+M11*0.09375</f>
        <v>26.364000000000004</v>
      </c>
      <c r="M11" s="208">
        <f t="shared" ref="M11:M20" si="1">+K11*1.04</f>
        <v>281.21600000000007</v>
      </c>
      <c r="N11"/>
      <c r="O11"/>
      <c r="P11"/>
      <c r="Q11"/>
    </row>
    <row r="12" spans="1:17" x14ac:dyDescent="0.25">
      <c r="A12" s="44" t="s">
        <v>575</v>
      </c>
      <c r="B12" s="208" t="s">
        <v>580</v>
      </c>
      <c r="C12" s="208" t="s">
        <v>580</v>
      </c>
      <c r="D12" s="208" t="s">
        <v>580</v>
      </c>
      <c r="E12" s="208" t="s">
        <v>580</v>
      </c>
      <c r="F12" s="208">
        <f>+(27+24)*0.075+(8+8+9+24)*0.09375</f>
        <v>8.4187499999999993</v>
      </c>
      <c r="G12" s="208">
        <f>27+24+8+8+9+24</f>
        <v>100</v>
      </c>
      <c r="H12" s="208" t="s">
        <v>580</v>
      </c>
      <c r="I12" s="208" t="s">
        <v>580</v>
      </c>
      <c r="J12" s="208" t="s">
        <v>580</v>
      </c>
      <c r="K12" s="208" t="s">
        <v>580</v>
      </c>
      <c r="L12" s="208" t="s">
        <v>580</v>
      </c>
      <c r="M12" s="208" t="s">
        <v>580</v>
      </c>
      <c r="N12"/>
      <c r="O12"/>
      <c r="P12"/>
      <c r="Q12"/>
    </row>
    <row r="13" spans="1:17" x14ac:dyDescent="0.25">
      <c r="A13" s="44" t="s">
        <v>576</v>
      </c>
      <c r="B13" s="208" t="s">
        <v>580</v>
      </c>
      <c r="C13" s="208" t="s">
        <v>580</v>
      </c>
      <c r="D13" s="208">
        <f>+E13*0.09375</f>
        <v>4.5</v>
      </c>
      <c r="E13" s="208">
        <f>16+16+16</f>
        <v>48</v>
      </c>
      <c r="F13" s="208">
        <f>+G13*0.09375</f>
        <v>1.3125</v>
      </c>
      <c r="G13" s="208">
        <v>14</v>
      </c>
      <c r="H13" s="208" t="s">
        <v>580</v>
      </c>
      <c r="I13" s="208" t="s">
        <v>580</v>
      </c>
      <c r="J13" s="208" t="s">
        <v>580</v>
      </c>
      <c r="K13" s="208" t="s">
        <v>580</v>
      </c>
      <c r="L13" s="208" t="s">
        <v>580</v>
      </c>
      <c r="M13" s="208" t="s">
        <v>580</v>
      </c>
      <c r="N13" s="36"/>
      <c r="O13" s="10"/>
      <c r="P13" s="36"/>
      <c r="Q13" s="36"/>
    </row>
    <row r="14" spans="1:17" x14ac:dyDescent="0.25">
      <c r="A14" s="41" t="s">
        <v>577</v>
      </c>
      <c r="B14" s="208" t="s">
        <v>580</v>
      </c>
      <c r="C14" s="208" t="s">
        <v>580</v>
      </c>
      <c r="D14" s="208">
        <f>+E14*0.09375</f>
        <v>1.40625</v>
      </c>
      <c r="E14" s="208">
        <v>15</v>
      </c>
      <c r="F14" s="208">
        <f>+G14*0.09375</f>
        <v>2.90625</v>
      </c>
      <c r="G14" s="208">
        <f>9+5+17</f>
        <v>31</v>
      </c>
      <c r="H14" s="208" t="s">
        <v>580</v>
      </c>
      <c r="I14" s="208" t="s">
        <v>580</v>
      </c>
      <c r="J14" s="208" t="s">
        <v>580</v>
      </c>
      <c r="K14" s="208" t="s">
        <v>580</v>
      </c>
      <c r="L14" s="208" t="s">
        <v>580</v>
      </c>
      <c r="M14" s="208" t="s">
        <v>580</v>
      </c>
      <c r="N14" s="36"/>
      <c r="O14" s="10"/>
      <c r="P14" s="36"/>
      <c r="Q14" s="36"/>
    </row>
    <row r="15" spans="1:17" x14ac:dyDescent="0.25">
      <c r="A15" s="44" t="s">
        <v>578</v>
      </c>
      <c r="B15" s="208" t="s">
        <v>580</v>
      </c>
      <c r="C15" s="208" t="s">
        <v>580</v>
      </c>
      <c r="D15" s="208" t="s">
        <v>580</v>
      </c>
      <c r="E15" s="208" t="s">
        <v>580</v>
      </c>
      <c r="F15" s="208">
        <f>+G15*0.0625</f>
        <v>3</v>
      </c>
      <c r="G15" s="208">
        <f>24+24</f>
        <v>48</v>
      </c>
      <c r="H15" s="208">
        <f>+I15*0.0625</f>
        <v>12.5</v>
      </c>
      <c r="I15" s="208">
        <f>23+23+22+22+22+22+22+22+22</f>
        <v>200</v>
      </c>
      <c r="J15" s="208">
        <f>+K15*0.0625</f>
        <v>13</v>
      </c>
      <c r="K15" s="208">
        <f t="shared" si="0"/>
        <v>208</v>
      </c>
      <c r="L15" s="208">
        <f>+M15*0.0625</f>
        <v>13.52</v>
      </c>
      <c r="M15" s="208">
        <f t="shared" si="1"/>
        <v>216.32</v>
      </c>
      <c r="N15"/>
      <c r="O15"/>
      <c r="P15"/>
      <c r="Q15"/>
    </row>
    <row r="16" spans="1:17" x14ac:dyDescent="0.25">
      <c r="A16" s="44" t="s">
        <v>582</v>
      </c>
      <c r="B16" s="208">
        <f>+C16*0.09375</f>
        <v>7.96875</v>
      </c>
      <c r="C16" s="208">
        <f>12+6+2+4+14+14+19+14</f>
        <v>85</v>
      </c>
      <c r="D16" s="208">
        <f>+E16*0.09375</f>
        <v>14.25</v>
      </c>
      <c r="E16" s="208">
        <f>16+9+7+6+17+20+23+16+7+22+9</f>
        <v>152</v>
      </c>
      <c r="F16" s="209">
        <f>+G16*0.09375</f>
        <v>14.8125</v>
      </c>
      <c r="G16" s="208">
        <f>25+6+13+15+8+8+9+13+17+24+11+9</f>
        <v>158</v>
      </c>
      <c r="H16" s="208">
        <f>+I16*0.09375</f>
        <v>11.0625</v>
      </c>
      <c r="I16" s="208">
        <f>18+2+8+8+9+9+3+8+13+10+10+10+10</f>
        <v>118</v>
      </c>
      <c r="J16" s="208">
        <f>+K16*0.09375</f>
        <v>11.504999999999999</v>
      </c>
      <c r="K16" s="208">
        <f t="shared" si="0"/>
        <v>122.72</v>
      </c>
      <c r="L16" s="208">
        <f>+M16*0.09375</f>
        <v>11.965199999999999</v>
      </c>
      <c r="M16" s="208">
        <f t="shared" si="1"/>
        <v>127.6288</v>
      </c>
      <c r="N16"/>
      <c r="O16"/>
      <c r="P16"/>
      <c r="Q16"/>
    </row>
    <row r="17" spans="1:17" x14ac:dyDescent="0.25">
      <c r="A17" s="44" t="s">
        <v>609</v>
      </c>
      <c r="B17" s="208">
        <f>+C17*3/40</f>
        <v>13.275</v>
      </c>
      <c r="C17" s="208">
        <f>22+19+21+19+25+12+13+21+25</f>
        <v>177</v>
      </c>
      <c r="D17" s="208">
        <f>+E17*3/40</f>
        <v>15.975</v>
      </c>
      <c r="E17" s="208">
        <f>19+20+16+16+21+22+14+23+14+21+17+10</f>
        <v>213</v>
      </c>
      <c r="F17" s="208">
        <f>+G17*0.075</f>
        <v>14.475</v>
      </c>
      <c r="G17" s="208">
        <f>7+21+7+11+25+19+13+22+22+24+6+16</f>
        <v>193</v>
      </c>
      <c r="H17" s="208">
        <f>+I17*0.075</f>
        <v>19.274999999999999</v>
      </c>
      <c r="I17" s="208">
        <f>13+19+11+11+20+18+26+18+21+20+20+20+20+20</f>
        <v>257</v>
      </c>
      <c r="J17" s="208">
        <f>+K17*0.075</f>
        <v>20.046000000000003</v>
      </c>
      <c r="K17" s="208">
        <f t="shared" si="0"/>
        <v>267.28000000000003</v>
      </c>
      <c r="L17" s="208">
        <f>+M17*0.075</f>
        <v>20.847840000000005</v>
      </c>
      <c r="M17" s="208">
        <f t="shared" si="1"/>
        <v>277.97120000000007</v>
      </c>
      <c r="N17"/>
      <c r="O17"/>
      <c r="P17"/>
      <c r="Q17"/>
    </row>
    <row r="18" spans="1:17" x14ac:dyDescent="0.25">
      <c r="A18" s="44" t="s">
        <v>606</v>
      </c>
      <c r="B18" s="208">
        <f>+C18*0.075</f>
        <v>3.9</v>
      </c>
      <c r="C18" s="208">
        <f>15+20+17</f>
        <v>52</v>
      </c>
      <c r="D18" s="208">
        <f>+E18*3/40</f>
        <v>5.25</v>
      </c>
      <c r="E18" s="208">
        <f>8+4+7+7+10+5+11+9+9</f>
        <v>70</v>
      </c>
      <c r="F18" s="208">
        <f>+G18*0.075</f>
        <v>5.0999999999999996</v>
      </c>
      <c r="G18" s="208">
        <f>7+3+6+15+13+17+7</f>
        <v>68</v>
      </c>
      <c r="H18" s="208">
        <f>+I18*0.075</f>
        <v>15</v>
      </c>
      <c r="I18" s="208">
        <f>7+11+11+5+9+20+19+6+5+11+12+12+12+12+12+12+12+12</f>
        <v>200</v>
      </c>
      <c r="J18" s="208">
        <f>+K18*0.075</f>
        <v>15.6</v>
      </c>
      <c r="K18" s="208">
        <f t="shared" si="0"/>
        <v>208</v>
      </c>
      <c r="L18" s="208">
        <f>+M18*0.075</f>
        <v>16.224</v>
      </c>
      <c r="M18" s="208">
        <f t="shared" si="1"/>
        <v>216.32</v>
      </c>
      <c r="N18"/>
      <c r="O18"/>
      <c r="P18"/>
      <c r="Q18"/>
    </row>
    <row r="19" spans="1:17" x14ac:dyDescent="0.25">
      <c r="A19" s="44" t="s">
        <v>583</v>
      </c>
      <c r="B19" s="208">
        <f>+C19*3/40</f>
        <v>16.8</v>
      </c>
      <c r="C19" s="208">
        <f>29+15+52+17+41+14+44+12</f>
        <v>224</v>
      </c>
      <c r="D19" s="208">
        <f>+E19*3/40</f>
        <v>25.8</v>
      </c>
      <c r="E19" s="208">
        <f>31+26+25+15+53+27+42+45+20+40+20</f>
        <v>344</v>
      </c>
      <c r="F19" s="208">
        <f>+G19*0.075</f>
        <v>24.45</v>
      </c>
      <c r="G19" s="208">
        <f>28+21+34+44+20+21+42+34+14+24+14+30</f>
        <v>326</v>
      </c>
      <c r="H19" s="208">
        <f>+I19*0.075</f>
        <v>36.299999999999997</v>
      </c>
      <c r="I19" s="208">
        <f>46+29+30+10+54+18+23+20+15+39+25+25+25+25+25+25+25+25</f>
        <v>484</v>
      </c>
      <c r="J19" s="208">
        <f>+K19*0.075</f>
        <v>37.752000000000002</v>
      </c>
      <c r="K19" s="208">
        <f t="shared" si="0"/>
        <v>503.36</v>
      </c>
      <c r="L19" s="208">
        <f>+M19*0.075</f>
        <v>39.262080000000005</v>
      </c>
      <c r="M19" s="208">
        <f t="shared" si="1"/>
        <v>523.49440000000004</v>
      </c>
      <c r="N19"/>
      <c r="O19"/>
      <c r="P19"/>
      <c r="Q19"/>
    </row>
    <row r="20" spans="1:17" x14ac:dyDescent="0.25">
      <c r="A20" s="41" t="s">
        <v>581</v>
      </c>
      <c r="B20" s="208" t="s">
        <v>580</v>
      </c>
      <c r="C20" s="208" t="s">
        <v>580</v>
      </c>
      <c r="D20" s="208" t="s">
        <v>580</v>
      </c>
      <c r="E20" s="208" t="s">
        <v>580</v>
      </c>
      <c r="F20" s="208" t="s">
        <v>580</v>
      </c>
      <c r="G20" s="208" t="s">
        <v>580</v>
      </c>
      <c r="H20" s="208">
        <f>+I20*0.09375</f>
        <v>5.625</v>
      </c>
      <c r="I20" s="208">
        <f>20+20+20</f>
        <v>60</v>
      </c>
      <c r="J20" s="208">
        <f>+K20*0.09375</f>
        <v>5.8500000000000005</v>
      </c>
      <c r="K20" s="208">
        <f t="shared" si="0"/>
        <v>62.400000000000006</v>
      </c>
      <c r="L20" s="208">
        <f>+M20*0.09375</f>
        <v>6.0840000000000014</v>
      </c>
      <c r="M20" s="208">
        <f t="shared" si="1"/>
        <v>64.896000000000015</v>
      </c>
      <c r="N20"/>
      <c r="O20"/>
      <c r="P20"/>
      <c r="Q20"/>
    </row>
    <row r="21" spans="1:17" x14ac:dyDescent="0.25">
      <c r="A21" s="41" t="s">
        <v>584</v>
      </c>
      <c r="B21" s="208" t="s">
        <v>580</v>
      </c>
      <c r="C21" s="208" t="s">
        <v>580</v>
      </c>
      <c r="D21" s="208" t="s">
        <v>580</v>
      </c>
      <c r="E21" s="208" t="s">
        <v>580</v>
      </c>
      <c r="F21" s="208" t="s">
        <v>580</v>
      </c>
      <c r="G21" s="208" t="s">
        <v>580</v>
      </c>
      <c r="H21" s="208" t="s">
        <v>580</v>
      </c>
      <c r="I21" s="208" t="s">
        <v>580</v>
      </c>
      <c r="J21" s="208">
        <f>+K21*0.09375</f>
        <v>56.25</v>
      </c>
      <c r="K21" s="208">
        <v>600</v>
      </c>
      <c r="L21" s="208">
        <f>+M21*0.09375</f>
        <v>56.25</v>
      </c>
      <c r="M21" s="208">
        <v>600</v>
      </c>
      <c r="N21"/>
      <c r="O21"/>
      <c r="P21"/>
      <c r="Q21"/>
    </row>
    <row r="22" spans="1:17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5">
      <c r="A23" s="51" t="s">
        <v>619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1:17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1:17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1:17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1:17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1:17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1:17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1:17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1:17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1:17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1:17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1:17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1:17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1:17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1:17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1:17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1:17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1:17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1:17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1:17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1:17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1:17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1:17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1:17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1:17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1:17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1:17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1:17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1:17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1:17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1:17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1:17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1:17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1:17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1:17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1:17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1:17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1:17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1:17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1:17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1:17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1:17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1:17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1:17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1:17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1:17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1:17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7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7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1:17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1:17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1:17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1:17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1:17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1:17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1:17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1:17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1:17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1:17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1:17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1:17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1:17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1:17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1:17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1:17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1:17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1:17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1:17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1:17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1:17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1:17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1:17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1:17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1:17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1:17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1:17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1:17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1:17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1:17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1:17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1:17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17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1:17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1:17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1:17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1:17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1:17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1:17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1:17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1:17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1:17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1:17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1:17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1:17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1:17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1:17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1:17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1:17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</sheetData>
  <mergeCells count="1">
    <mergeCell ref="B6:I6"/>
  </mergeCells>
  <phoneticPr fontId="0" type="noConversion"/>
  <pageMargins left="0.75" right="0.75" top="1" bottom="1" header="0.5" footer="0.5"/>
  <pageSetup scale="69" orientation="portrait" r:id="rId1"/>
  <headerFooter alignWithMargins="0">
    <oddFooter>&amp;L&amp;P&amp;C&amp;D&amp;R&amp;F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8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1381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25"/>
      <c r="B5" s="125"/>
      <c r="D5" s="128" t="s">
        <v>695</v>
      </c>
      <c r="E5" s="126"/>
      <c r="F5" s="126"/>
      <c r="G5" s="126"/>
      <c r="H5" s="128" t="s">
        <v>695</v>
      </c>
      <c r="L5" s="128" t="s">
        <v>695</v>
      </c>
      <c r="N5" s="127"/>
      <c r="O5" s="127"/>
      <c r="P5" s="128" t="s">
        <v>695</v>
      </c>
      <c r="Q5" s="127"/>
      <c r="R5" s="127"/>
    </row>
    <row r="6" spans="1:18" x14ac:dyDescent="0.2">
      <c r="A6" s="125"/>
      <c r="B6" s="125"/>
      <c r="D6" s="129" t="s">
        <v>696</v>
      </c>
      <c r="E6" s="130"/>
      <c r="F6" s="130"/>
      <c r="G6" s="131"/>
      <c r="H6" s="129" t="s">
        <v>696</v>
      </c>
      <c r="I6" s="132"/>
      <c r="J6" s="133"/>
      <c r="K6" s="132"/>
      <c r="L6" s="129" t="s">
        <v>696</v>
      </c>
      <c r="M6" s="132"/>
      <c r="N6" s="133"/>
      <c r="O6" s="133"/>
      <c r="P6" s="129" t="s">
        <v>696</v>
      </c>
      <c r="Q6" s="130"/>
      <c r="R6" s="130"/>
    </row>
    <row r="7" spans="1:18" x14ac:dyDescent="0.2">
      <c r="A7" s="125" t="s">
        <v>697</v>
      </c>
      <c r="B7" s="125" t="s">
        <v>698</v>
      </c>
      <c r="C7" s="129" t="s">
        <v>699</v>
      </c>
      <c r="D7" s="126" t="s">
        <v>700</v>
      </c>
      <c r="E7" s="129" t="s">
        <v>701</v>
      </c>
      <c r="F7" s="129" t="s">
        <v>702</v>
      </c>
      <c r="G7" s="131" t="s">
        <v>703</v>
      </c>
      <c r="H7" s="127" t="s">
        <v>704</v>
      </c>
      <c r="I7" s="130" t="s">
        <v>705</v>
      </c>
      <c r="J7" s="130" t="s">
        <v>706</v>
      </c>
      <c r="K7" s="131" t="s">
        <v>707</v>
      </c>
      <c r="L7" s="127" t="s">
        <v>708</v>
      </c>
      <c r="M7" s="130" t="s">
        <v>709</v>
      </c>
      <c r="N7" s="130" t="s">
        <v>710</v>
      </c>
      <c r="O7" s="130" t="s">
        <v>711</v>
      </c>
      <c r="P7" s="127" t="s">
        <v>712</v>
      </c>
      <c r="Q7" s="130" t="s">
        <v>713</v>
      </c>
      <c r="R7" s="130" t="s">
        <v>714</v>
      </c>
    </row>
    <row r="8" spans="1:18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8"/>
    </row>
    <row r="9" spans="1:18" ht="15.75" x14ac:dyDescent="0.25">
      <c r="A9" s="139" t="s">
        <v>1382</v>
      </c>
      <c r="B9" s="139" t="s">
        <v>1383</v>
      </c>
      <c r="C9" s="135"/>
      <c r="D9" s="140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8"/>
      <c r="P9" s="130"/>
      <c r="Q9" s="130" t="s">
        <v>717</v>
      </c>
      <c r="R9" s="138"/>
    </row>
    <row r="10" spans="1:18" ht="15.75" x14ac:dyDescent="0.25">
      <c r="A10" s="139" t="s">
        <v>1384</v>
      </c>
      <c r="B10" s="139" t="s">
        <v>1385</v>
      </c>
      <c r="C10" s="135"/>
      <c r="D10" s="140"/>
      <c r="E10" s="129" t="s">
        <v>717</v>
      </c>
      <c r="F10" s="129"/>
      <c r="G10" s="135"/>
      <c r="H10" s="130" t="s">
        <v>721</v>
      </c>
      <c r="I10" s="130"/>
      <c r="J10" s="130"/>
      <c r="K10" s="135"/>
      <c r="L10" s="130"/>
      <c r="M10" s="130"/>
      <c r="N10" s="130"/>
      <c r="O10" s="138"/>
      <c r="P10" s="130"/>
      <c r="Q10" s="130"/>
      <c r="R10" s="138"/>
    </row>
    <row r="11" spans="1:18" ht="15.75" x14ac:dyDescent="0.25">
      <c r="A11" s="139" t="s">
        <v>1386</v>
      </c>
      <c r="B11" s="139" t="s">
        <v>1387</v>
      </c>
      <c r="C11" s="135"/>
      <c r="D11" s="140"/>
      <c r="E11" s="129"/>
      <c r="F11" s="129"/>
      <c r="G11" s="135"/>
      <c r="H11" s="130"/>
      <c r="I11" s="130"/>
      <c r="J11" s="130" t="s">
        <v>720</v>
      </c>
      <c r="K11" s="135"/>
      <c r="L11" s="130"/>
      <c r="M11" s="130"/>
      <c r="N11" s="130"/>
      <c r="O11" s="138"/>
      <c r="P11" s="130"/>
      <c r="Q11" s="130"/>
      <c r="R11" s="138"/>
    </row>
    <row r="12" spans="1:18" ht="15.75" x14ac:dyDescent="0.25">
      <c r="A12" s="139" t="s">
        <v>1388</v>
      </c>
      <c r="B12" s="139" t="s">
        <v>1389</v>
      </c>
      <c r="C12" s="135"/>
      <c r="D12" s="140"/>
      <c r="E12" s="129"/>
      <c r="F12" s="129"/>
      <c r="G12" s="135"/>
      <c r="H12" s="130"/>
      <c r="I12" s="130"/>
      <c r="J12" s="130"/>
      <c r="K12" s="135"/>
      <c r="L12" s="130" t="s">
        <v>721</v>
      </c>
      <c r="M12" s="130"/>
      <c r="N12" s="130"/>
      <c r="O12" s="138"/>
      <c r="P12" s="130" t="s">
        <v>721</v>
      </c>
      <c r="Q12" s="130"/>
      <c r="R12" s="138"/>
    </row>
    <row r="13" spans="1:18" ht="15.75" x14ac:dyDescent="0.25">
      <c r="A13" s="139" t="s">
        <v>1390</v>
      </c>
      <c r="B13" s="139" t="s">
        <v>1391</v>
      </c>
      <c r="C13" s="135"/>
      <c r="D13" s="140"/>
      <c r="E13" s="129"/>
      <c r="F13" s="129"/>
      <c r="G13" s="135"/>
      <c r="H13" s="130"/>
      <c r="I13" s="130"/>
      <c r="J13" s="130"/>
      <c r="K13" s="135"/>
      <c r="L13" s="130"/>
      <c r="M13" s="130"/>
      <c r="N13" s="130"/>
      <c r="O13" s="138"/>
      <c r="P13" s="130"/>
      <c r="Q13" s="130"/>
      <c r="R13" s="138"/>
    </row>
    <row r="14" spans="1:18" ht="15.75" x14ac:dyDescent="0.25">
      <c r="A14" s="139" t="s">
        <v>1392</v>
      </c>
      <c r="B14" s="139" t="s">
        <v>1393</v>
      </c>
      <c r="C14" s="135"/>
      <c r="D14" s="140"/>
      <c r="E14" s="129"/>
      <c r="F14" s="129" t="s">
        <v>720</v>
      </c>
      <c r="G14" s="135"/>
      <c r="H14" s="130"/>
      <c r="I14" s="130"/>
      <c r="J14" s="130"/>
      <c r="K14" s="135"/>
      <c r="L14" s="130" t="s">
        <v>721</v>
      </c>
      <c r="M14" s="130"/>
      <c r="N14" s="130"/>
      <c r="O14" s="138"/>
      <c r="P14" s="130" t="s">
        <v>721</v>
      </c>
      <c r="Q14" s="130"/>
      <c r="R14" s="138"/>
    </row>
    <row r="15" spans="1:18" ht="15.75" x14ac:dyDescent="0.25">
      <c r="A15" s="139" t="s">
        <v>1394</v>
      </c>
      <c r="B15" s="139" t="s">
        <v>1395</v>
      </c>
      <c r="C15" s="135"/>
      <c r="D15" s="140"/>
      <c r="E15" s="129"/>
      <c r="F15" s="129"/>
      <c r="G15" s="135"/>
      <c r="H15" s="130"/>
      <c r="I15" s="130"/>
      <c r="J15" s="130"/>
      <c r="K15" s="135"/>
      <c r="L15" s="130"/>
      <c r="M15" s="130"/>
      <c r="N15" s="130"/>
      <c r="O15" s="138"/>
      <c r="P15" s="130"/>
      <c r="Q15" s="130"/>
      <c r="R15" s="138"/>
    </row>
    <row r="16" spans="1:18" ht="15.75" x14ac:dyDescent="0.25">
      <c r="A16" s="139" t="s">
        <v>1396</v>
      </c>
      <c r="B16" s="139" t="s">
        <v>1397</v>
      </c>
      <c r="C16" s="135"/>
      <c r="D16" s="140"/>
      <c r="E16" s="129"/>
      <c r="F16" s="129"/>
      <c r="G16" s="135"/>
      <c r="H16" s="130" t="s">
        <v>721</v>
      </c>
      <c r="I16" s="130"/>
      <c r="J16" s="130"/>
      <c r="K16" s="135"/>
      <c r="L16" s="130"/>
      <c r="M16" s="130"/>
      <c r="N16" s="130"/>
      <c r="O16" s="138"/>
      <c r="P16" s="130"/>
      <c r="Q16" s="130"/>
      <c r="R16" s="138"/>
    </row>
    <row r="17" spans="1:18" ht="15.75" x14ac:dyDescent="0.25">
      <c r="A17" s="139" t="s">
        <v>1148</v>
      </c>
      <c r="B17" s="139" t="s">
        <v>1398</v>
      </c>
      <c r="C17" s="135"/>
      <c r="D17" s="140"/>
      <c r="E17" s="129"/>
      <c r="F17" s="129"/>
      <c r="G17" s="135"/>
      <c r="H17" s="130"/>
      <c r="I17" s="130" t="s">
        <v>717</v>
      </c>
      <c r="J17" s="130"/>
      <c r="K17" s="135"/>
      <c r="L17" s="130"/>
      <c r="M17" s="130"/>
      <c r="N17" s="130"/>
      <c r="O17" s="138"/>
      <c r="P17" s="130"/>
      <c r="Q17" s="130"/>
      <c r="R17" s="138"/>
    </row>
    <row r="18" spans="1:18" ht="15.75" x14ac:dyDescent="0.25">
      <c r="A18" s="141" t="s">
        <v>1399</v>
      </c>
      <c r="B18" s="141" t="s">
        <v>1400</v>
      </c>
      <c r="C18" s="135"/>
      <c r="D18" s="135"/>
      <c r="E18" s="135"/>
      <c r="F18" s="135"/>
      <c r="G18" s="135"/>
      <c r="H18" s="138"/>
      <c r="I18" s="135"/>
      <c r="J18" s="135"/>
      <c r="K18" s="135"/>
      <c r="L18" s="135"/>
      <c r="M18" s="135"/>
      <c r="N18" s="138"/>
      <c r="O18" s="138"/>
      <c r="P18" s="138"/>
      <c r="Q18" s="138"/>
      <c r="R18" s="130" t="s">
        <v>720</v>
      </c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2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9.28515625" style="127" customWidth="1"/>
    <col min="5" max="6" width="5.7109375" style="127" customWidth="1"/>
    <col min="7" max="7" width="11" style="127" customWidth="1"/>
    <col min="8" max="8" width="10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573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8"/>
      <c r="C5" s="135"/>
      <c r="D5" s="129" t="s">
        <v>695</v>
      </c>
      <c r="E5" s="137"/>
      <c r="F5" s="137"/>
      <c r="G5" s="137"/>
      <c r="H5" s="129" t="s">
        <v>695</v>
      </c>
      <c r="I5" s="135"/>
      <c r="J5" s="135"/>
      <c r="K5" s="135"/>
      <c r="L5" s="129" t="s">
        <v>695</v>
      </c>
      <c r="M5" s="135"/>
      <c r="N5" s="135"/>
      <c r="O5" s="135"/>
      <c r="P5" s="129" t="s">
        <v>695</v>
      </c>
      <c r="Q5" s="135"/>
      <c r="R5" s="135"/>
    </row>
    <row r="6" spans="1:18" x14ac:dyDescent="0.2">
      <c r="A6" s="138"/>
      <c r="B6" s="138"/>
      <c r="C6" s="135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30"/>
      <c r="R6" s="130"/>
    </row>
    <row r="7" spans="1:18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4"/>
      <c r="B8" s="134"/>
      <c r="C8" s="135"/>
      <c r="D8" s="137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</row>
    <row r="9" spans="1:18" ht="15.75" x14ac:dyDescent="0.25">
      <c r="A9" s="139" t="s">
        <v>1401</v>
      </c>
      <c r="B9" s="139" t="s">
        <v>1402</v>
      </c>
      <c r="C9" s="135"/>
      <c r="D9" s="129"/>
      <c r="E9" s="129"/>
      <c r="F9" s="129"/>
      <c r="G9" s="135"/>
      <c r="H9" s="130"/>
      <c r="I9" s="130"/>
      <c r="J9" s="130" t="s">
        <v>720</v>
      </c>
      <c r="K9" s="135"/>
      <c r="L9" s="130"/>
      <c r="M9" s="130" t="s">
        <v>717</v>
      </c>
      <c r="N9" s="130"/>
      <c r="O9" s="135"/>
      <c r="P9" s="130"/>
      <c r="Q9" s="130" t="s">
        <v>717</v>
      </c>
      <c r="R9" s="135"/>
    </row>
    <row r="10" spans="1:18" ht="15.75" x14ac:dyDescent="0.25">
      <c r="A10" s="139" t="s">
        <v>1403</v>
      </c>
      <c r="B10" s="139" t="s">
        <v>1404</v>
      </c>
      <c r="C10" s="135"/>
      <c r="D10" s="129"/>
      <c r="E10" s="129"/>
      <c r="F10" s="129"/>
      <c r="G10" s="135"/>
      <c r="H10" s="130"/>
      <c r="I10" s="130"/>
      <c r="J10" s="130"/>
      <c r="K10" s="135"/>
      <c r="L10" s="130" t="s">
        <v>721</v>
      </c>
      <c r="M10" s="130"/>
      <c r="N10" s="130"/>
      <c r="O10" s="135"/>
      <c r="P10" s="130"/>
      <c r="Q10" s="130"/>
      <c r="R10" s="135"/>
    </row>
    <row r="11" spans="1:18" ht="15.75" x14ac:dyDescent="0.25">
      <c r="A11" s="139" t="s">
        <v>1405</v>
      </c>
      <c r="B11" s="139" t="s">
        <v>1406</v>
      </c>
      <c r="C11" s="135"/>
      <c r="D11" s="129"/>
      <c r="E11" s="129"/>
      <c r="F11" s="129"/>
      <c r="G11" s="135"/>
      <c r="H11" s="130"/>
      <c r="I11" s="130"/>
      <c r="J11" s="130"/>
      <c r="K11" s="135"/>
      <c r="L11" s="130"/>
      <c r="M11" s="130"/>
      <c r="N11" s="130"/>
      <c r="O11" s="135"/>
      <c r="P11" s="130"/>
      <c r="Q11" s="130"/>
      <c r="R11" s="135"/>
    </row>
    <row r="12" spans="1:18" ht="15.75" x14ac:dyDescent="0.25">
      <c r="A12" s="139" t="s">
        <v>1407</v>
      </c>
      <c r="B12" s="139" t="s">
        <v>1408</v>
      </c>
      <c r="C12" s="135"/>
      <c r="D12" s="129"/>
      <c r="E12" s="129"/>
      <c r="F12" s="129"/>
      <c r="G12" s="135"/>
      <c r="H12" s="130"/>
      <c r="I12" s="130"/>
      <c r="J12" s="130"/>
      <c r="K12" s="135"/>
      <c r="L12" s="130"/>
      <c r="M12" s="130"/>
      <c r="N12" s="130"/>
      <c r="O12" s="135"/>
      <c r="P12" s="130" t="s">
        <v>1409</v>
      </c>
      <c r="Q12" s="130"/>
      <c r="R12" s="135"/>
    </row>
    <row r="13" spans="1:18" ht="15.75" x14ac:dyDescent="0.25">
      <c r="A13" s="139" t="s">
        <v>1410</v>
      </c>
      <c r="B13" s="139" t="s">
        <v>1411</v>
      </c>
      <c r="C13" s="135"/>
      <c r="D13" s="129"/>
      <c r="E13" s="129"/>
      <c r="F13" s="129"/>
      <c r="G13" s="135"/>
      <c r="H13" s="130"/>
      <c r="I13" s="130" t="s">
        <v>1412</v>
      </c>
      <c r="J13" s="130"/>
      <c r="K13" s="135"/>
      <c r="L13" s="130"/>
      <c r="M13" s="130" t="s">
        <v>717</v>
      </c>
      <c r="N13" s="130"/>
      <c r="O13" s="135"/>
      <c r="P13" s="130"/>
      <c r="Q13" s="130"/>
      <c r="R13" s="135" t="s">
        <v>720</v>
      </c>
    </row>
    <row r="14" spans="1:18" ht="15.75" x14ac:dyDescent="0.25">
      <c r="A14" s="139" t="s">
        <v>1413</v>
      </c>
      <c r="B14" s="139" t="s">
        <v>1414</v>
      </c>
      <c r="C14" s="135"/>
      <c r="D14" s="129"/>
      <c r="E14" s="129"/>
      <c r="F14" s="129"/>
      <c r="G14" s="135"/>
      <c r="H14" s="130"/>
      <c r="I14" s="130"/>
      <c r="J14" s="130" t="s">
        <v>720</v>
      </c>
      <c r="K14" s="135"/>
      <c r="L14" s="130" t="s">
        <v>721</v>
      </c>
      <c r="M14" s="130"/>
      <c r="N14" s="130"/>
      <c r="O14" s="135"/>
      <c r="P14" s="130" t="s">
        <v>721</v>
      </c>
      <c r="Q14" s="130"/>
      <c r="R14" s="135" t="s">
        <v>720</v>
      </c>
    </row>
    <row r="15" spans="1:18" ht="15.75" x14ac:dyDescent="0.25">
      <c r="A15" s="139" t="s">
        <v>1415</v>
      </c>
      <c r="B15" s="139" t="s">
        <v>1416</v>
      </c>
      <c r="C15" s="135"/>
      <c r="D15" s="129"/>
      <c r="E15" s="129"/>
      <c r="F15" s="129"/>
      <c r="G15" s="135"/>
      <c r="H15" s="130"/>
      <c r="I15" s="130"/>
      <c r="J15" s="130"/>
      <c r="K15" s="135"/>
      <c r="L15" s="130"/>
      <c r="M15" s="130"/>
      <c r="N15" s="130"/>
      <c r="O15" s="135"/>
      <c r="P15" s="130"/>
      <c r="Q15" s="130"/>
      <c r="R15" s="135"/>
    </row>
    <row r="16" spans="1:18" ht="15.75" x14ac:dyDescent="0.25">
      <c r="A16" s="139" t="s">
        <v>1417</v>
      </c>
      <c r="B16" s="139" t="s">
        <v>1418</v>
      </c>
      <c r="C16" s="135"/>
      <c r="D16" s="129"/>
      <c r="E16" s="129"/>
      <c r="F16" s="129"/>
      <c r="G16" s="135"/>
      <c r="H16" s="130"/>
      <c r="I16" s="130"/>
      <c r="J16" s="130"/>
      <c r="K16" s="135"/>
      <c r="L16" s="130"/>
      <c r="M16" s="130"/>
      <c r="N16" s="130"/>
      <c r="O16" s="135"/>
      <c r="P16" s="130"/>
      <c r="Q16" s="130" t="s">
        <v>1419</v>
      </c>
      <c r="R16" s="135"/>
    </row>
    <row r="17" spans="1:18" ht="15.75" x14ac:dyDescent="0.25">
      <c r="A17" s="139" t="s">
        <v>1420</v>
      </c>
      <c r="B17" s="139" t="s">
        <v>1421</v>
      </c>
      <c r="C17" s="135"/>
      <c r="D17" s="129"/>
      <c r="E17" s="129"/>
      <c r="F17" s="129"/>
      <c r="G17" s="135"/>
      <c r="H17" s="130"/>
      <c r="I17" s="130"/>
      <c r="J17" s="130"/>
      <c r="K17" s="135"/>
      <c r="L17" s="130"/>
      <c r="M17" s="130"/>
      <c r="N17" s="130"/>
      <c r="O17" s="135"/>
      <c r="P17" s="130"/>
      <c r="Q17" s="130" t="s">
        <v>1409</v>
      </c>
      <c r="R17" s="135"/>
    </row>
    <row r="18" spans="1:18" ht="15.75" x14ac:dyDescent="0.25">
      <c r="A18" s="139" t="s">
        <v>1422</v>
      </c>
      <c r="B18" s="139" t="s">
        <v>1423</v>
      </c>
      <c r="C18" s="135"/>
      <c r="D18" s="129"/>
      <c r="E18" s="129"/>
      <c r="F18" s="129"/>
      <c r="G18" s="135"/>
      <c r="H18" s="130"/>
      <c r="I18" s="130"/>
      <c r="J18" s="130"/>
      <c r="K18" s="135"/>
      <c r="L18" s="130"/>
      <c r="M18" s="130"/>
      <c r="N18" s="130"/>
      <c r="O18" s="135"/>
      <c r="P18" s="130"/>
      <c r="Q18" s="130"/>
      <c r="R18" s="135"/>
    </row>
    <row r="19" spans="1:18" ht="15.75" x14ac:dyDescent="0.25">
      <c r="A19" s="139" t="s">
        <v>1424</v>
      </c>
      <c r="B19" s="139" t="s">
        <v>1425</v>
      </c>
      <c r="C19" s="135"/>
      <c r="D19" s="129"/>
      <c r="E19" s="129"/>
      <c r="F19" s="129"/>
      <c r="G19" s="135"/>
      <c r="H19" s="130"/>
      <c r="I19" s="130"/>
      <c r="J19" s="130"/>
      <c r="K19" s="135"/>
      <c r="L19" s="130"/>
      <c r="M19" s="130"/>
      <c r="N19" s="130" t="s">
        <v>720</v>
      </c>
      <c r="O19" s="135"/>
      <c r="P19" s="130"/>
      <c r="Q19" s="130"/>
      <c r="R19" s="135"/>
    </row>
    <row r="20" spans="1:18" ht="15.75" x14ac:dyDescent="0.25">
      <c r="A20" s="139" t="s">
        <v>1426</v>
      </c>
      <c r="B20" s="139" t="s">
        <v>1427</v>
      </c>
      <c r="C20" s="135"/>
      <c r="D20" s="129"/>
      <c r="E20" s="129"/>
      <c r="F20" s="129"/>
      <c r="G20" s="135"/>
      <c r="H20" s="130"/>
      <c r="I20" s="130"/>
      <c r="J20" s="130"/>
      <c r="K20" s="135"/>
      <c r="L20" s="130"/>
      <c r="M20" s="130"/>
      <c r="N20" s="130"/>
      <c r="O20" s="135"/>
      <c r="P20" s="130"/>
      <c r="Q20" s="130"/>
      <c r="R20" s="135"/>
    </row>
    <row r="21" spans="1:18" ht="15.75" x14ac:dyDescent="0.25">
      <c r="A21" s="139" t="s">
        <v>1428</v>
      </c>
      <c r="B21" s="139" t="s">
        <v>1429</v>
      </c>
      <c r="C21" s="135"/>
      <c r="D21" s="129"/>
      <c r="E21" s="129"/>
      <c r="F21" s="129"/>
      <c r="G21" s="135"/>
      <c r="H21" s="130"/>
      <c r="I21" s="130"/>
      <c r="J21" s="130"/>
      <c r="K21" s="135"/>
      <c r="L21" s="130"/>
      <c r="M21" s="130"/>
      <c r="N21" s="130"/>
      <c r="O21" s="135"/>
      <c r="P21" s="130"/>
      <c r="Q21" s="130"/>
      <c r="R21" s="135" t="s">
        <v>720</v>
      </c>
    </row>
    <row r="22" spans="1:18" ht="15.75" x14ac:dyDescent="0.25">
      <c r="A22" s="139" t="s">
        <v>1430</v>
      </c>
      <c r="B22" s="139" t="s">
        <v>1431</v>
      </c>
      <c r="C22" s="135"/>
      <c r="D22" s="129"/>
      <c r="E22" s="129"/>
      <c r="F22" s="129"/>
      <c r="G22" s="135"/>
      <c r="H22" s="130"/>
      <c r="I22" s="130" t="s">
        <v>1412</v>
      </c>
      <c r="J22" s="130"/>
      <c r="K22" s="135"/>
      <c r="L22" s="130"/>
      <c r="M22" s="130"/>
      <c r="N22" s="130"/>
      <c r="O22" s="135"/>
      <c r="P22" s="130" t="s">
        <v>1432</v>
      </c>
      <c r="Q22" s="130"/>
      <c r="R22" s="135"/>
    </row>
    <row r="23" spans="1:18" ht="15.75" x14ac:dyDescent="0.25">
      <c r="A23" s="139" t="s">
        <v>1433</v>
      </c>
      <c r="B23" s="139" t="s">
        <v>1434</v>
      </c>
      <c r="C23" s="135"/>
      <c r="D23" s="129"/>
      <c r="E23" s="129"/>
      <c r="F23" s="129"/>
      <c r="G23" s="135"/>
      <c r="H23" s="130"/>
      <c r="I23" s="130"/>
      <c r="J23" s="130"/>
      <c r="K23" s="135"/>
      <c r="L23" s="130"/>
      <c r="M23" s="130"/>
      <c r="N23" s="130"/>
      <c r="O23" s="135"/>
      <c r="P23" s="130"/>
      <c r="Q23" s="130" t="s">
        <v>1435</v>
      </c>
      <c r="R23" s="135"/>
    </row>
    <row r="24" spans="1:18" ht="15.75" x14ac:dyDescent="0.25">
      <c r="A24" s="139" t="s">
        <v>1436</v>
      </c>
      <c r="B24" s="139" t="s">
        <v>1437</v>
      </c>
      <c r="C24" s="135"/>
      <c r="D24" s="129"/>
      <c r="E24" s="129"/>
      <c r="F24" s="129"/>
      <c r="G24" s="135"/>
      <c r="H24" s="130"/>
      <c r="I24" s="130"/>
      <c r="J24" s="130"/>
      <c r="K24" s="135"/>
      <c r="L24" s="130"/>
      <c r="M24" s="130"/>
      <c r="N24" s="130"/>
      <c r="O24" s="135"/>
      <c r="P24" s="130"/>
      <c r="Q24" s="130"/>
      <c r="R24" s="135" t="s">
        <v>720</v>
      </c>
    </row>
    <row r="25" spans="1:18" ht="15.75" x14ac:dyDescent="0.25">
      <c r="A25" s="139" t="s">
        <v>1438</v>
      </c>
      <c r="B25" s="139" t="s">
        <v>1439</v>
      </c>
      <c r="C25" s="135"/>
      <c r="D25" s="129"/>
      <c r="E25" s="129"/>
      <c r="F25" s="129"/>
      <c r="G25" s="135"/>
      <c r="H25" s="130"/>
      <c r="I25" s="130"/>
      <c r="J25" s="130"/>
      <c r="K25" s="135"/>
      <c r="L25" s="130"/>
      <c r="M25" s="130"/>
      <c r="N25" s="130"/>
      <c r="O25" s="135"/>
      <c r="P25" s="130"/>
      <c r="Q25" s="130"/>
      <c r="R25" s="135"/>
    </row>
    <row r="26" spans="1:18" ht="15.75" x14ac:dyDescent="0.25">
      <c r="A26" s="139" t="s">
        <v>1108</v>
      </c>
      <c r="B26" s="139" t="s">
        <v>1440</v>
      </c>
      <c r="C26" s="135"/>
      <c r="D26" s="129"/>
      <c r="E26" s="129"/>
      <c r="F26" s="129"/>
      <c r="G26" s="135"/>
      <c r="H26" s="130"/>
      <c r="I26" s="130"/>
      <c r="J26" s="130"/>
      <c r="K26" s="135"/>
      <c r="L26" s="130"/>
      <c r="M26" s="130"/>
      <c r="N26" s="130"/>
      <c r="O26" s="135"/>
      <c r="P26" s="130"/>
      <c r="Q26" s="130">
        <v>1</v>
      </c>
      <c r="R26" s="135"/>
    </row>
    <row r="27" spans="1:18" ht="15.75" x14ac:dyDescent="0.25">
      <c r="A27" s="141" t="s">
        <v>1441</v>
      </c>
      <c r="B27" s="141" t="s">
        <v>1442</v>
      </c>
      <c r="C27" s="135"/>
      <c r="D27" s="135"/>
      <c r="E27" s="135" t="s">
        <v>717</v>
      </c>
      <c r="F27" s="135"/>
      <c r="G27" s="135"/>
      <c r="H27" s="138"/>
      <c r="I27" s="135"/>
      <c r="J27" s="135"/>
      <c r="K27" s="135"/>
      <c r="L27" s="135"/>
      <c r="M27" s="135" t="s">
        <v>717</v>
      </c>
      <c r="N27" s="138"/>
      <c r="O27" s="138"/>
      <c r="P27" s="138"/>
      <c r="Q27" s="138" t="s">
        <v>717</v>
      </c>
      <c r="R27" s="135"/>
    </row>
    <row r="28" spans="1:18" ht="15.75" x14ac:dyDescent="0.25">
      <c r="A28" s="141" t="s">
        <v>1443</v>
      </c>
      <c r="B28" s="141" t="s">
        <v>1444</v>
      </c>
      <c r="C28" s="135"/>
      <c r="D28" s="135"/>
      <c r="E28" s="135"/>
      <c r="F28" s="135" t="s">
        <v>720</v>
      </c>
      <c r="G28" s="135"/>
      <c r="H28" s="138"/>
      <c r="I28" s="135"/>
      <c r="J28" s="135" t="s">
        <v>720</v>
      </c>
      <c r="K28" s="135"/>
      <c r="L28" s="135"/>
      <c r="M28" s="135"/>
      <c r="N28" s="138"/>
      <c r="O28" s="138"/>
      <c r="P28" s="138"/>
      <c r="Q28" s="138"/>
      <c r="R28" s="135" t="s">
        <v>720</v>
      </c>
    </row>
    <row r="29" spans="1:18" ht="15.75" x14ac:dyDescent="0.25">
      <c r="A29" s="141" t="s">
        <v>1445</v>
      </c>
      <c r="B29" s="141" t="s">
        <v>1446</v>
      </c>
      <c r="C29" s="135"/>
      <c r="D29" s="135"/>
      <c r="E29" s="135"/>
      <c r="F29" s="135" t="s">
        <v>720</v>
      </c>
      <c r="G29" s="135"/>
      <c r="H29" s="138"/>
      <c r="I29" s="135"/>
      <c r="J29" s="135" t="s">
        <v>720</v>
      </c>
      <c r="K29" s="135"/>
      <c r="L29" s="135"/>
      <c r="M29" s="135"/>
      <c r="N29" s="138" t="s">
        <v>720</v>
      </c>
      <c r="O29" s="138"/>
      <c r="P29" s="138"/>
      <c r="Q29" s="138"/>
      <c r="R29" s="135" t="s">
        <v>720</v>
      </c>
    </row>
    <row r="30" spans="1:18" ht="15.75" x14ac:dyDescent="0.25">
      <c r="A30" s="141" t="s">
        <v>1447</v>
      </c>
      <c r="B30" s="141" t="s">
        <v>1448</v>
      </c>
      <c r="C30" s="135"/>
      <c r="D30" s="135"/>
      <c r="E30" s="135"/>
      <c r="F30" s="135"/>
      <c r="G30" s="135"/>
      <c r="H30" s="138"/>
      <c r="I30" s="135"/>
      <c r="J30" s="135"/>
      <c r="K30" s="135"/>
      <c r="L30" s="135"/>
      <c r="M30" s="135" t="s">
        <v>717</v>
      </c>
      <c r="N30" s="138"/>
      <c r="O30" s="138"/>
      <c r="P30" s="138"/>
      <c r="Q30" s="138" t="s">
        <v>717</v>
      </c>
      <c r="R30" s="135" t="s">
        <v>720</v>
      </c>
    </row>
    <row r="31" spans="1:18" ht="15.75" x14ac:dyDescent="0.25">
      <c r="A31" s="141" t="s">
        <v>1449</v>
      </c>
      <c r="B31" s="141" t="s">
        <v>1450</v>
      </c>
      <c r="C31" s="135"/>
      <c r="D31" s="135"/>
      <c r="E31" s="135"/>
      <c r="F31" s="135"/>
      <c r="G31" s="135"/>
      <c r="H31" s="138"/>
      <c r="I31" s="135"/>
      <c r="J31" s="135"/>
      <c r="K31" s="135"/>
      <c r="L31" s="135"/>
      <c r="M31" s="135"/>
      <c r="N31" s="138" t="s">
        <v>720</v>
      </c>
      <c r="O31" s="138"/>
      <c r="P31" s="138"/>
      <c r="Q31" s="138"/>
      <c r="R31" s="135" t="s">
        <v>720</v>
      </c>
    </row>
    <row r="32" spans="1:18" ht="15.75" x14ac:dyDescent="0.25">
      <c r="A32" s="143" t="s">
        <v>1451</v>
      </c>
      <c r="B32" s="143" t="s">
        <v>1452</v>
      </c>
      <c r="R32" s="144" t="s">
        <v>720</v>
      </c>
    </row>
  </sheetData>
  <phoneticPr fontId="12" type="noConversion"/>
  <pageMargins left="0.25" right="0.25" top="0.5" bottom="0.81" header="0.5" footer="0.5"/>
  <pageSetup scale="65" orientation="landscape" horizontalDpi="300" verticalDpi="300" r:id="rId1"/>
  <headerFooter alignWithMargins="0">
    <oddFooter>&amp;L&amp;D&amp;CED_UN.xls&amp;RPage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1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.5703125" style="142" customWidth="1"/>
    <col min="3" max="3" width="10.85546875" style="127" customWidth="1"/>
    <col min="4" max="4" width="10.28515625" style="127" customWidth="1"/>
    <col min="5" max="6" width="5.7109375" style="127" customWidth="1"/>
    <col min="7" max="7" width="11" style="127" customWidth="1"/>
    <col min="8" max="8" width="10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1453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25"/>
      <c r="B5" s="125"/>
      <c r="C5" s="125"/>
      <c r="D5" s="128" t="s">
        <v>695</v>
      </c>
      <c r="E5" s="126"/>
      <c r="F5" s="126"/>
      <c r="G5" s="126"/>
      <c r="H5" s="128" t="s">
        <v>695</v>
      </c>
      <c r="I5" s="125"/>
      <c r="J5" s="125"/>
      <c r="K5" s="125"/>
      <c r="L5" s="128" t="s">
        <v>695</v>
      </c>
      <c r="M5" s="125"/>
      <c r="P5" s="128" t="s">
        <v>695</v>
      </c>
    </row>
    <row r="6" spans="1:18" x14ac:dyDescent="0.2">
      <c r="A6" s="125"/>
      <c r="B6" s="125"/>
      <c r="C6" s="125"/>
      <c r="D6" s="129" t="s">
        <v>696</v>
      </c>
      <c r="E6" s="130"/>
      <c r="F6" s="130"/>
      <c r="G6" s="131"/>
      <c r="H6" s="129" t="s">
        <v>696</v>
      </c>
      <c r="I6" s="132"/>
      <c r="J6" s="133"/>
      <c r="K6" s="132"/>
      <c r="L6" s="129" t="s">
        <v>696</v>
      </c>
      <c r="M6" s="132"/>
      <c r="N6" s="133"/>
      <c r="O6" s="133"/>
      <c r="P6" s="129" t="s">
        <v>696</v>
      </c>
      <c r="Q6" s="145"/>
      <c r="R6" s="145"/>
    </row>
    <row r="7" spans="1:18" x14ac:dyDescent="0.2">
      <c r="A7" s="125" t="s">
        <v>697</v>
      </c>
      <c r="B7" s="125" t="s">
        <v>698</v>
      </c>
      <c r="C7" s="129" t="s">
        <v>699</v>
      </c>
      <c r="D7" s="126" t="s">
        <v>700</v>
      </c>
      <c r="E7" s="129" t="s">
        <v>701</v>
      </c>
      <c r="F7" s="129" t="s">
        <v>702</v>
      </c>
      <c r="G7" s="131" t="s">
        <v>703</v>
      </c>
      <c r="H7" s="125" t="s">
        <v>704</v>
      </c>
      <c r="I7" s="130" t="s">
        <v>705</v>
      </c>
      <c r="J7" s="130" t="s">
        <v>706</v>
      </c>
      <c r="K7" s="131" t="s">
        <v>707</v>
      </c>
      <c r="L7" s="125" t="s">
        <v>708</v>
      </c>
      <c r="M7" s="130" t="s">
        <v>709</v>
      </c>
      <c r="N7" s="130" t="s">
        <v>710</v>
      </c>
      <c r="O7" s="130" t="s">
        <v>711</v>
      </c>
      <c r="P7" s="125" t="s">
        <v>712</v>
      </c>
      <c r="Q7" s="146" t="s">
        <v>713</v>
      </c>
      <c r="R7" s="146" t="s">
        <v>714</v>
      </c>
    </row>
    <row r="8" spans="1:18" x14ac:dyDescent="0.2">
      <c r="A8" s="125"/>
      <c r="B8" s="125"/>
      <c r="C8" s="147"/>
      <c r="D8" s="147"/>
      <c r="E8" s="147"/>
      <c r="F8" s="147"/>
      <c r="G8" s="148"/>
      <c r="H8" s="148"/>
      <c r="I8" s="148"/>
      <c r="J8" s="148"/>
      <c r="K8" s="148"/>
      <c r="L8" s="148"/>
      <c r="M8" s="148"/>
      <c r="N8" s="148"/>
      <c r="O8" s="148"/>
      <c r="P8" s="149"/>
      <c r="Q8" s="149"/>
    </row>
    <row r="9" spans="1:18" ht="15.75" x14ac:dyDescent="0.25">
      <c r="A9" s="139" t="s">
        <v>1454</v>
      </c>
      <c r="B9" s="139" t="s">
        <v>1455</v>
      </c>
      <c r="C9" s="135"/>
      <c r="D9" s="129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5"/>
      <c r="P9" s="130" t="s">
        <v>721</v>
      </c>
      <c r="Q9" s="130"/>
      <c r="R9" s="135"/>
    </row>
    <row r="10" spans="1:18" ht="15.75" x14ac:dyDescent="0.25">
      <c r="A10" s="139" t="s">
        <v>1456</v>
      </c>
      <c r="B10" s="139" t="s">
        <v>1457</v>
      </c>
      <c r="C10" s="135"/>
      <c r="D10" s="129" t="s">
        <v>721</v>
      </c>
      <c r="E10" s="129"/>
      <c r="F10" s="129"/>
      <c r="G10" s="135"/>
      <c r="H10" s="130" t="s">
        <v>721</v>
      </c>
      <c r="I10" s="130"/>
      <c r="J10" s="130"/>
      <c r="K10" s="135"/>
      <c r="L10" s="130" t="s">
        <v>721</v>
      </c>
      <c r="M10" s="130"/>
      <c r="N10" s="130"/>
      <c r="O10" s="135"/>
      <c r="P10" s="130"/>
      <c r="Q10" s="130" t="s">
        <v>717</v>
      </c>
      <c r="R10" s="135"/>
    </row>
    <row r="11" spans="1:18" ht="15.75" x14ac:dyDescent="0.25">
      <c r="A11" s="139" t="s">
        <v>1458</v>
      </c>
      <c r="B11" s="139" t="s">
        <v>1459</v>
      </c>
      <c r="C11" s="135"/>
      <c r="D11" s="129"/>
      <c r="E11" s="129" t="s">
        <v>717</v>
      </c>
      <c r="F11" s="129"/>
      <c r="G11" s="135"/>
      <c r="H11" s="130"/>
      <c r="I11" s="130" t="s">
        <v>717</v>
      </c>
      <c r="J11" s="130"/>
      <c r="K11" s="135"/>
      <c r="L11" s="130"/>
      <c r="M11" s="130" t="s">
        <v>717</v>
      </c>
      <c r="N11" s="130"/>
      <c r="O11" s="135"/>
      <c r="P11" s="130"/>
      <c r="Q11" s="130"/>
      <c r="R11" s="130" t="s">
        <v>720</v>
      </c>
    </row>
    <row r="12" spans="1:18" ht="15.75" x14ac:dyDescent="0.25">
      <c r="A12" s="139" t="s">
        <v>1460</v>
      </c>
      <c r="B12" s="139" t="s">
        <v>1461</v>
      </c>
      <c r="C12" s="135"/>
      <c r="D12" s="129"/>
      <c r="E12" s="129"/>
      <c r="F12" s="129" t="s">
        <v>720</v>
      </c>
      <c r="G12" s="135"/>
      <c r="H12" s="130"/>
      <c r="I12" s="130"/>
      <c r="J12" s="130" t="s">
        <v>720</v>
      </c>
      <c r="K12" s="135"/>
      <c r="L12" s="130"/>
      <c r="M12" s="130"/>
      <c r="N12" s="130" t="s">
        <v>720</v>
      </c>
      <c r="O12" s="135"/>
      <c r="P12" s="130"/>
      <c r="Q12" s="130" t="s">
        <v>717</v>
      </c>
      <c r="R12" s="130"/>
    </row>
    <row r="13" spans="1:18" ht="15.75" x14ac:dyDescent="0.25">
      <c r="A13" s="139" t="s">
        <v>1462</v>
      </c>
      <c r="B13" s="139" t="s">
        <v>1463</v>
      </c>
      <c r="C13" s="135"/>
      <c r="D13" s="129"/>
      <c r="E13" s="129" t="s">
        <v>717</v>
      </c>
      <c r="F13" s="129"/>
      <c r="G13" s="135"/>
      <c r="H13" s="130"/>
      <c r="I13" s="130" t="s">
        <v>717</v>
      </c>
      <c r="J13" s="130"/>
      <c r="K13" s="135"/>
      <c r="L13" s="130"/>
      <c r="M13" s="130" t="s">
        <v>717</v>
      </c>
      <c r="N13" s="130"/>
      <c r="O13" s="135"/>
      <c r="P13" s="130"/>
      <c r="Q13" s="130" t="s">
        <v>717</v>
      </c>
      <c r="R13" s="130"/>
    </row>
    <row r="14" spans="1:18" ht="15.75" x14ac:dyDescent="0.25">
      <c r="A14" s="139" t="s">
        <v>1464</v>
      </c>
      <c r="B14" s="139" t="s">
        <v>1465</v>
      </c>
      <c r="C14" s="135"/>
      <c r="D14" s="129"/>
      <c r="E14" s="129" t="s">
        <v>717</v>
      </c>
      <c r="F14" s="129"/>
      <c r="G14" s="135"/>
      <c r="H14" s="130"/>
      <c r="I14" s="130" t="s">
        <v>717</v>
      </c>
      <c r="J14" s="130"/>
      <c r="K14" s="135"/>
      <c r="L14" s="130"/>
      <c r="M14" s="130" t="s">
        <v>717</v>
      </c>
      <c r="N14" s="130"/>
      <c r="O14" s="135"/>
      <c r="P14" s="130"/>
      <c r="Q14" s="130" t="s">
        <v>717</v>
      </c>
      <c r="R14" s="130"/>
    </row>
    <row r="15" spans="1:18" ht="15.75" x14ac:dyDescent="0.25">
      <c r="A15" s="139" t="s">
        <v>1466</v>
      </c>
      <c r="B15" s="139" t="s">
        <v>1467</v>
      </c>
      <c r="C15" s="135"/>
      <c r="D15" s="129"/>
      <c r="E15" s="129" t="s">
        <v>717</v>
      </c>
      <c r="F15" s="129"/>
      <c r="G15" s="135"/>
      <c r="H15" s="130"/>
      <c r="I15" s="130" t="s">
        <v>717</v>
      </c>
      <c r="J15" s="130"/>
      <c r="K15" s="135"/>
      <c r="L15" s="130"/>
      <c r="M15" s="130" t="s">
        <v>717</v>
      </c>
      <c r="N15" s="130"/>
      <c r="O15" s="135"/>
      <c r="P15" s="130"/>
      <c r="Q15" s="130" t="s">
        <v>717</v>
      </c>
      <c r="R15" s="130"/>
    </row>
    <row r="16" spans="1:18" ht="15.75" x14ac:dyDescent="0.25">
      <c r="A16" s="139" t="s">
        <v>1468</v>
      </c>
      <c r="B16" s="139" t="s">
        <v>1469</v>
      </c>
      <c r="C16" s="135"/>
      <c r="D16" s="129"/>
      <c r="E16" s="129"/>
      <c r="F16" s="129"/>
      <c r="G16" s="135"/>
      <c r="H16" s="130"/>
      <c r="I16" s="130"/>
      <c r="J16" s="130"/>
      <c r="K16" s="135"/>
      <c r="L16" s="130"/>
      <c r="M16" s="130"/>
      <c r="N16" s="130"/>
      <c r="O16" s="135"/>
      <c r="P16" s="130"/>
      <c r="Q16" s="130"/>
      <c r="R16" s="130" t="s">
        <v>720</v>
      </c>
    </row>
    <row r="17" spans="1:18" ht="15.75" x14ac:dyDescent="0.25">
      <c r="A17" s="139" t="s">
        <v>1108</v>
      </c>
      <c r="B17" s="139" t="s">
        <v>1470</v>
      </c>
      <c r="C17" s="135"/>
      <c r="D17" s="129"/>
      <c r="E17" s="129"/>
      <c r="F17" s="129"/>
      <c r="G17" s="135"/>
      <c r="H17" s="130"/>
      <c r="I17" s="130"/>
      <c r="J17" s="130"/>
      <c r="K17" s="135"/>
      <c r="L17" s="130"/>
      <c r="M17" s="130"/>
      <c r="N17" s="130"/>
      <c r="O17" s="135"/>
      <c r="P17" s="130"/>
      <c r="Q17" s="130" t="s">
        <v>717</v>
      </c>
      <c r="R17" s="130"/>
    </row>
    <row r="18" spans="1:18" ht="15.75" x14ac:dyDescent="0.25">
      <c r="A18" s="139" t="s">
        <v>1471</v>
      </c>
      <c r="B18" s="139" t="s">
        <v>1472</v>
      </c>
      <c r="C18" s="135"/>
      <c r="D18" s="129"/>
      <c r="E18" s="129"/>
      <c r="F18" s="129" t="s">
        <v>720</v>
      </c>
      <c r="G18" s="135"/>
      <c r="H18" s="130"/>
      <c r="I18" s="130"/>
      <c r="J18" s="130" t="s">
        <v>720</v>
      </c>
      <c r="K18" s="135"/>
      <c r="L18" s="130"/>
      <c r="M18" s="130"/>
      <c r="N18" s="130" t="s">
        <v>720</v>
      </c>
      <c r="O18" s="135"/>
      <c r="P18" s="130"/>
      <c r="Q18" s="130" t="s">
        <v>717</v>
      </c>
      <c r="R18" s="130" t="s">
        <v>720</v>
      </c>
    </row>
    <row r="19" spans="1:18" ht="15.75" x14ac:dyDescent="0.25">
      <c r="A19" s="139" t="s">
        <v>1473</v>
      </c>
      <c r="B19" s="139" t="s">
        <v>1474</v>
      </c>
      <c r="C19" s="135"/>
      <c r="D19" s="129"/>
      <c r="E19" s="129" t="s">
        <v>717</v>
      </c>
      <c r="F19" s="129" t="s">
        <v>720</v>
      </c>
      <c r="G19" s="135"/>
      <c r="H19" s="130"/>
      <c r="I19" s="130" t="s">
        <v>717</v>
      </c>
      <c r="J19" s="130" t="s">
        <v>720</v>
      </c>
      <c r="K19" s="135"/>
      <c r="L19" s="130"/>
      <c r="M19" s="130" t="s">
        <v>717</v>
      </c>
      <c r="N19" s="130" t="s">
        <v>720</v>
      </c>
      <c r="O19" s="135"/>
      <c r="P19" s="130"/>
      <c r="Q19" s="130" t="s">
        <v>717</v>
      </c>
      <c r="R19" s="130" t="s">
        <v>720</v>
      </c>
    </row>
    <row r="20" spans="1:18" ht="15.75" x14ac:dyDescent="0.25">
      <c r="A20" s="139" t="s">
        <v>1475</v>
      </c>
      <c r="B20" s="139" t="s">
        <v>1476</v>
      </c>
      <c r="C20" s="135"/>
      <c r="D20" s="129"/>
      <c r="E20" s="129" t="s">
        <v>717</v>
      </c>
      <c r="F20" s="129" t="s">
        <v>720</v>
      </c>
      <c r="G20" s="135"/>
      <c r="H20" s="130"/>
      <c r="I20" s="130" t="s">
        <v>717</v>
      </c>
      <c r="J20" s="130" t="s">
        <v>720</v>
      </c>
      <c r="K20" s="135"/>
      <c r="L20" s="130"/>
      <c r="M20" s="130" t="s">
        <v>717</v>
      </c>
      <c r="N20" s="130" t="s">
        <v>720</v>
      </c>
      <c r="O20" s="135"/>
      <c r="P20" s="130"/>
      <c r="Q20" s="130" t="s">
        <v>717</v>
      </c>
      <c r="R20" s="130" t="s">
        <v>720</v>
      </c>
    </row>
    <row r="21" spans="1:18" ht="15.75" x14ac:dyDescent="0.25">
      <c r="A21" s="139" t="s">
        <v>1477</v>
      </c>
      <c r="B21" s="139" t="s">
        <v>1478</v>
      </c>
      <c r="C21" s="135"/>
      <c r="D21" s="129"/>
      <c r="E21" s="129" t="s">
        <v>717</v>
      </c>
      <c r="F21" s="129" t="s">
        <v>720</v>
      </c>
      <c r="G21" s="135"/>
      <c r="H21" s="130"/>
      <c r="I21" s="130" t="s">
        <v>717</v>
      </c>
      <c r="J21" s="130" t="s">
        <v>720</v>
      </c>
      <c r="K21" s="135"/>
      <c r="L21" s="130"/>
      <c r="M21" s="130" t="s">
        <v>717</v>
      </c>
      <c r="N21" s="130" t="s">
        <v>720</v>
      </c>
      <c r="O21" s="135"/>
      <c r="P21" s="130"/>
      <c r="Q21" s="130" t="s">
        <v>717</v>
      </c>
      <c r="R21" s="130" t="s">
        <v>720</v>
      </c>
    </row>
    <row r="22" spans="1:18" ht="15.75" x14ac:dyDescent="0.25">
      <c r="A22" s="139" t="s">
        <v>1479</v>
      </c>
      <c r="B22" s="139" t="s">
        <v>1480</v>
      </c>
      <c r="C22" s="135"/>
      <c r="D22" s="129" t="s">
        <v>721</v>
      </c>
      <c r="E22" s="129" t="s">
        <v>717</v>
      </c>
      <c r="F22" s="129" t="s">
        <v>720</v>
      </c>
      <c r="G22" s="135"/>
      <c r="H22" s="130"/>
      <c r="I22" s="130" t="s">
        <v>717</v>
      </c>
      <c r="J22" s="130" t="s">
        <v>720</v>
      </c>
      <c r="K22" s="135"/>
      <c r="L22" s="130"/>
      <c r="M22" s="130" t="s">
        <v>717</v>
      </c>
      <c r="N22" s="130" t="s">
        <v>720</v>
      </c>
      <c r="O22" s="135"/>
      <c r="P22" s="130"/>
      <c r="Q22" s="130" t="s">
        <v>717</v>
      </c>
      <c r="R22" s="130" t="s">
        <v>720</v>
      </c>
    </row>
    <row r="23" spans="1:18" ht="15.75" x14ac:dyDescent="0.25">
      <c r="A23" s="139" t="s">
        <v>1481</v>
      </c>
      <c r="B23" s="139" t="s">
        <v>1482</v>
      </c>
      <c r="C23" s="135"/>
      <c r="D23" s="129"/>
      <c r="E23" s="129" t="s">
        <v>717</v>
      </c>
      <c r="F23" s="129" t="s">
        <v>720</v>
      </c>
      <c r="G23" s="135"/>
      <c r="H23" s="130"/>
      <c r="I23" s="130" t="s">
        <v>717</v>
      </c>
      <c r="J23" s="130" t="s">
        <v>720</v>
      </c>
      <c r="K23" s="135"/>
      <c r="L23" s="130"/>
      <c r="M23" s="130" t="s">
        <v>717</v>
      </c>
      <c r="N23" s="130" t="s">
        <v>720</v>
      </c>
      <c r="O23" s="135"/>
      <c r="P23" s="130" t="s">
        <v>721</v>
      </c>
      <c r="Q23" s="130"/>
      <c r="R23" s="130"/>
    </row>
    <row r="24" spans="1:18" ht="15.75" x14ac:dyDescent="0.25">
      <c r="A24" s="139" t="s">
        <v>1481</v>
      </c>
      <c r="B24" s="139" t="s">
        <v>1482</v>
      </c>
      <c r="C24" s="135"/>
      <c r="D24" s="129"/>
      <c r="E24" s="129" t="s">
        <v>717</v>
      </c>
      <c r="F24" s="129" t="s">
        <v>720</v>
      </c>
      <c r="G24" s="135"/>
      <c r="H24" s="130"/>
      <c r="I24" s="130"/>
      <c r="J24" s="130"/>
      <c r="K24" s="135"/>
      <c r="L24" s="130"/>
      <c r="M24" s="130"/>
      <c r="N24" s="130" t="s">
        <v>720</v>
      </c>
      <c r="O24" s="135"/>
      <c r="P24" s="130"/>
      <c r="Q24" s="130"/>
      <c r="R24" s="130"/>
    </row>
    <row r="25" spans="1:18" ht="15.75" x14ac:dyDescent="0.25">
      <c r="A25" s="139" t="s">
        <v>1483</v>
      </c>
      <c r="B25" s="139" t="s">
        <v>1482</v>
      </c>
      <c r="C25" s="135"/>
      <c r="D25" s="129"/>
      <c r="E25" s="129"/>
      <c r="F25" s="129"/>
      <c r="G25" s="135"/>
      <c r="H25" s="130"/>
      <c r="I25" s="130"/>
      <c r="J25" s="130"/>
      <c r="K25" s="135"/>
      <c r="L25" s="130"/>
      <c r="M25" s="130"/>
      <c r="N25" s="130" t="s">
        <v>720</v>
      </c>
      <c r="O25" s="135"/>
      <c r="P25" s="130" t="s">
        <v>721</v>
      </c>
      <c r="Q25" s="130"/>
      <c r="R25" s="130"/>
    </row>
    <row r="26" spans="1:18" ht="15.75" x14ac:dyDescent="0.25">
      <c r="A26" s="139" t="s">
        <v>1484</v>
      </c>
      <c r="B26" s="139" t="s">
        <v>1485</v>
      </c>
      <c r="C26" s="135"/>
      <c r="D26" s="129" t="s">
        <v>721</v>
      </c>
      <c r="E26" s="129"/>
      <c r="F26" s="129"/>
      <c r="G26" s="135"/>
      <c r="H26" s="130" t="s">
        <v>721</v>
      </c>
      <c r="I26" s="130"/>
      <c r="J26" s="130"/>
      <c r="K26" s="135"/>
      <c r="L26" s="130" t="s">
        <v>721</v>
      </c>
      <c r="M26" s="130"/>
      <c r="N26" s="130"/>
      <c r="O26" s="135"/>
      <c r="P26" s="130"/>
      <c r="Q26" s="130"/>
      <c r="R26" s="130"/>
    </row>
    <row r="27" spans="1:18" ht="15.75" x14ac:dyDescent="0.25">
      <c r="A27" s="139" t="s">
        <v>1486</v>
      </c>
      <c r="B27" s="139" t="s">
        <v>1487</v>
      </c>
      <c r="C27" s="135"/>
      <c r="D27" s="129"/>
      <c r="E27" s="129"/>
      <c r="F27" s="129"/>
      <c r="G27" s="135"/>
      <c r="H27" s="130"/>
      <c r="I27" s="130"/>
      <c r="J27" s="130"/>
      <c r="K27" s="135"/>
      <c r="L27" s="130"/>
      <c r="M27" s="130"/>
      <c r="N27" s="130"/>
      <c r="O27" s="135"/>
      <c r="P27" s="130" t="s">
        <v>721</v>
      </c>
      <c r="Q27" s="130"/>
      <c r="R27" s="130"/>
    </row>
    <row r="28" spans="1:18" ht="15.75" x14ac:dyDescent="0.25">
      <c r="A28" s="139" t="s">
        <v>1488</v>
      </c>
      <c r="B28" s="139" t="s">
        <v>1489</v>
      </c>
      <c r="C28" s="135"/>
      <c r="D28" s="129" t="s">
        <v>721</v>
      </c>
      <c r="E28" s="129" t="s">
        <v>717</v>
      </c>
      <c r="F28" s="129" t="s">
        <v>720</v>
      </c>
      <c r="G28" s="135"/>
      <c r="H28" s="130" t="s">
        <v>721</v>
      </c>
      <c r="I28" s="130" t="s">
        <v>717</v>
      </c>
      <c r="J28" s="130" t="s">
        <v>720</v>
      </c>
      <c r="K28" s="135"/>
      <c r="L28" s="130" t="s">
        <v>721</v>
      </c>
      <c r="M28" s="130" t="s">
        <v>717</v>
      </c>
      <c r="N28" s="130" t="s">
        <v>720</v>
      </c>
      <c r="O28" s="135"/>
      <c r="P28" s="130" t="s">
        <v>721</v>
      </c>
      <c r="Q28" s="130" t="s">
        <v>717</v>
      </c>
      <c r="R28" s="130" t="s">
        <v>720</v>
      </c>
    </row>
    <row r="29" spans="1:18" ht="15.75" x14ac:dyDescent="0.25">
      <c r="A29" s="139" t="s">
        <v>1490</v>
      </c>
      <c r="B29" s="139" t="s">
        <v>1491</v>
      </c>
      <c r="C29" s="135"/>
      <c r="D29" s="129"/>
      <c r="E29" s="129"/>
      <c r="F29" s="129"/>
      <c r="G29" s="135"/>
      <c r="H29" s="130"/>
      <c r="I29" s="130"/>
      <c r="J29" s="130"/>
      <c r="K29" s="135"/>
      <c r="L29" s="130"/>
      <c r="M29" s="130"/>
      <c r="N29" s="130"/>
      <c r="O29" s="135"/>
      <c r="P29" s="130"/>
      <c r="Q29" s="130" t="s">
        <v>717</v>
      </c>
      <c r="R29" s="135" t="s">
        <v>720</v>
      </c>
    </row>
    <row r="30" spans="1:18" ht="15.75" x14ac:dyDescent="0.25">
      <c r="A30" s="139" t="s">
        <v>1492</v>
      </c>
      <c r="B30" s="139" t="s">
        <v>1493</v>
      </c>
      <c r="C30" s="135"/>
      <c r="D30" s="129"/>
      <c r="E30" s="129"/>
      <c r="F30" s="129"/>
      <c r="G30" s="135"/>
      <c r="H30" s="130"/>
      <c r="I30" s="130"/>
      <c r="J30" s="130"/>
      <c r="K30" s="135"/>
      <c r="L30" s="130"/>
      <c r="M30" s="130"/>
      <c r="N30" s="130"/>
      <c r="O30" s="135"/>
      <c r="P30" s="130"/>
      <c r="Q30" s="130" t="s">
        <v>717</v>
      </c>
      <c r="R30" s="135" t="s">
        <v>720</v>
      </c>
    </row>
    <row r="31" spans="1:18" ht="15.75" x14ac:dyDescent="0.25">
      <c r="A31" s="139" t="s">
        <v>1494</v>
      </c>
      <c r="B31" s="139" t="s">
        <v>1495</v>
      </c>
      <c r="C31" s="135"/>
      <c r="D31" s="129"/>
      <c r="E31" s="129" t="s">
        <v>717</v>
      </c>
      <c r="F31" s="129" t="s">
        <v>720</v>
      </c>
      <c r="G31" s="135"/>
      <c r="H31" s="130" t="s">
        <v>721</v>
      </c>
      <c r="I31" s="130" t="s">
        <v>717</v>
      </c>
      <c r="J31" s="130"/>
      <c r="K31" s="135"/>
      <c r="L31" s="130" t="s">
        <v>721</v>
      </c>
      <c r="M31" s="130"/>
      <c r="N31" s="130" t="s">
        <v>720</v>
      </c>
      <c r="O31" s="138"/>
      <c r="P31" s="130" t="s">
        <v>721</v>
      </c>
      <c r="Q31" s="130" t="s">
        <v>717</v>
      </c>
      <c r="R31" s="138" t="s">
        <v>720</v>
      </c>
    </row>
  </sheetData>
  <phoneticPr fontId="12" type="noConversion"/>
  <pageMargins left="0.25" right="0.25" top="0.5" bottom="0.81" header="0.5" footer="0.5"/>
  <pageSetup scale="65" orientation="landscape" horizontalDpi="300" verticalDpi="300" r:id="rId1"/>
  <headerFooter alignWithMargins="0">
    <oddFooter>&amp;L&amp;D&amp;CED_UN.xls&amp;RPage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34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9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9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9" ht="15.75" x14ac:dyDescent="0.25">
      <c r="A3" s="124" t="s">
        <v>693</v>
      </c>
      <c r="B3" s="125" t="s">
        <v>1496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9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9" x14ac:dyDescent="0.2">
      <c r="A5" s="125"/>
      <c r="B5" s="125"/>
      <c r="C5" s="125"/>
      <c r="D5" s="128" t="s">
        <v>695</v>
      </c>
      <c r="E5" s="126"/>
      <c r="F5" s="126"/>
      <c r="G5" s="126"/>
      <c r="H5" s="128" t="s">
        <v>695</v>
      </c>
      <c r="I5" s="125"/>
      <c r="J5" s="125"/>
      <c r="K5" s="125"/>
      <c r="L5" s="128" t="s">
        <v>695</v>
      </c>
      <c r="M5" s="125"/>
      <c r="P5" s="128" t="s">
        <v>695</v>
      </c>
    </row>
    <row r="6" spans="1:19" x14ac:dyDescent="0.2">
      <c r="A6" s="125"/>
      <c r="B6" s="125"/>
      <c r="C6" s="125"/>
      <c r="D6" s="129" t="s">
        <v>696</v>
      </c>
      <c r="E6" s="130"/>
      <c r="F6" s="130"/>
      <c r="G6" s="131"/>
      <c r="H6" s="129" t="s">
        <v>696</v>
      </c>
      <c r="I6" s="132"/>
      <c r="J6" s="133"/>
      <c r="K6" s="132"/>
      <c r="L6" s="129" t="s">
        <v>696</v>
      </c>
      <c r="M6" s="132"/>
      <c r="N6" s="133"/>
      <c r="O6" s="133"/>
      <c r="P6" s="129" t="s">
        <v>696</v>
      </c>
      <c r="Q6" s="145"/>
      <c r="R6" s="145"/>
    </row>
    <row r="7" spans="1:19" x14ac:dyDescent="0.2">
      <c r="A7" s="125" t="s">
        <v>697</v>
      </c>
      <c r="B7" s="125" t="s">
        <v>698</v>
      </c>
      <c r="C7" s="129" t="s">
        <v>699</v>
      </c>
      <c r="D7" s="126" t="s">
        <v>700</v>
      </c>
      <c r="E7" s="129" t="s">
        <v>701</v>
      </c>
      <c r="F7" s="129" t="s">
        <v>702</v>
      </c>
      <c r="G7" s="131" t="s">
        <v>703</v>
      </c>
      <c r="H7" s="125" t="s">
        <v>704</v>
      </c>
      <c r="I7" s="130" t="s">
        <v>705</v>
      </c>
      <c r="J7" s="130" t="s">
        <v>706</v>
      </c>
      <c r="K7" s="131" t="s">
        <v>707</v>
      </c>
      <c r="L7" s="125" t="s">
        <v>708</v>
      </c>
      <c r="M7" s="130" t="s">
        <v>709</v>
      </c>
      <c r="N7" s="130" t="s">
        <v>710</v>
      </c>
      <c r="O7" s="130" t="s">
        <v>711</v>
      </c>
      <c r="P7" s="125" t="s">
        <v>712</v>
      </c>
      <c r="Q7" s="146" t="s">
        <v>713</v>
      </c>
      <c r="R7" s="146" t="s">
        <v>714</v>
      </c>
    </row>
    <row r="8" spans="1:19" ht="16.5" customHeight="1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8"/>
      <c r="S8" s="138"/>
    </row>
    <row r="9" spans="1:19" ht="15.75" x14ac:dyDescent="0.25">
      <c r="A9" s="139" t="s">
        <v>1497</v>
      </c>
      <c r="B9" s="139" t="s">
        <v>1498</v>
      </c>
      <c r="C9" s="135"/>
      <c r="D9" s="140"/>
      <c r="E9" s="129"/>
      <c r="F9" s="129"/>
      <c r="G9" s="135"/>
      <c r="H9" s="130"/>
      <c r="I9" s="130" t="s">
        <v>717</v>
      </c>
      <c r="J9" s="130"/>
      <c r="K9" s="135"/>
      <c r="L9" s="130"/>
      <c r="M9" s="130"/>
      <c r="N9" s="130"/>
      <c r="O9" s="138"/>
      <c r="P9" s="130" t="s">
        <v>721</v>
      </c>
      <c r="Q9" s="130"/>
      <c r="R9" s="130"/>
    </row>
    <row r="10" spans="1:19" ht="15.75" x14ac:dyDescent="0.25">
      <c r="A10" s="139" t="s">
        <v>1499</v>
      </c>
      <c r="B10" s="139" t="s">
        <v>1500</v>
      </c>
      <c r="C10" s="135"/>
      <c r="D10" s="140"/>
      <c r="E10" s="129"/>
      <c r="F10" s="129"/>
      <c r="G10" s="135"/>
      <c r="H10" s="130" t="s">
        <v>721</v>
      </c>
      <c r="I10" s="130"/>
      <c r="J10" s="130"/>
      <c r="K10" s="135"/>
      <c r="L10" s="130"/>
      <c r="M10" s="130"/>
      <c r="N10" s="130"/>
      <c r="O10" s="138"/>
      <c r="P10" s="130"/>
      <c r="Q10" s="130"/>
      <c r="R10" s="130"/>
    </row>
    <row r="11" spans="1:19" ht="15.75" x14ac:dyDescent="0.25">
      <c r="A11" s="139" t="s">
        <v>1501</v>
      </c>
      <c r="B11" s="139" t="s">
        <v>1502</v>
      </c>
      <c r="C11" s="135"/>
      <c r="D11" s="140"/>
      <c r="E11" s="129"/>
      <c r="F11" s="129"/>
      <c r="G11" s="135"/>
      <c r="H11" s="130"/>
      <c r="I11" s="130"/>
      <c r="J11" s="130"/>
      <c r="K11" s="135"/>
      <c r="L11" s="130"/>
      <c r="M11" s="130"/>
      <c r="N11" s="130"/>
      <c r="O11" s="138"/>
      <c r="P11" s="130"/>
      <c r="Q11" s="130"/>
      <c r="R11" s="130"/>
    </row>
    <row r="12" spans="1:19" ht="15.75" x14ac:dyDescent="0.25">
      <c r="A12" s="139" t="s">
        <v>1503</v>
      </c>
      <c r="B12" s="139" t="s">
        <v>1504</v>
      </c>
      <c r="C12" s="135"/>
      <c r="D12" s="140"/>
      <c r="E12" s="129" t="s">
        <v>717</v>
      </c>
      <c r="F12" s="129"/>
      <c r="G12" s="135"/>
      <c r="H12" s="130"/>
      <c r="I12" s="130"/>
      <c r="J12" s="130"/>
      <c r="K12" s="135"/>
      <c r="L12" s="130" t="s">
        <v>721</v>
      </c>
      <c r="M12" s="130"/>
      <c r="N12" s="130"/>
      <c r="O12" s="138"/>
      <c r="P12" s="130"/>
      <c r="Q12" s="130"/>
      <c r="R12" s="130" t="s">
        <v>720</v>
      </c>
    </row>
    <row r="13" spans="1:19" ht="15.75" x14ac:dyDescent="0.25">
      <c r="A13" s="139" t="s">
        <v>1505</v>
      </c>
      <c r="B13" s="139" t="s">
        <v>1506</v>
      </c>
      <c r="C13" s="135"/>
      <c r="D13" s="140"/>
      <c r="E13" s="129"/>
      <c r="F13" s="129" t="s">
        <v>720</v>
      </c>
      <c r="G13" s="135"/>
      <c r="H13" s="130"/>
      <c r="I13" s="130"/>
      <c r="J13" s="130"/>
      <c r="K13" s="135"/>
      <c r="L13" s="130"/>
      <c r="M13" s="130"/>
      <c r="N13" s="130"/>
      <c r="O13" s="138"/>
      <c r="P13" s="130"/>
      <c r="Q13" s="130"/>
      <c r="R13" s="130"/>
    </row>
    <row r="14" spans="1:19" ht="15.75" x14ac:dyDescent="0.25">
      <c r="A14" s="139" t="s">
        <v>1507</v>
      </c>
      <c r="B14" s="139" t="s">
        <v>1508</v>
      </c>
      <c r="C14" s="135"/>
      <c r="D14" s="140"/>
      <c r="E14" s="129"/>
      <c r="F14" s="129"/>
      <c r="G14" s="135"/>
      <c r="H14" s="130"/>
      <c r="I14" s="130" t="s">
        <v>717</v>
      </c>
      <c r="J14" s="130"/>
      <c r="K14" s="135"/>
      <c r="L14" s="130"/>
      <c r="M14" s="130"/>
      <c r="N14" s="130"/>
      <c r="O14" s="138"/>
      <c r="P14" s="130"/>
      <c r="Q14" s="130"/>
      <c r="R14" s="130"/>
    </row>
    <row r="15" spans="1:19" ht="15.75" x14ac:dyDescent="0.25">
      <c r="A15" s="139" t="s">
        <v>1509</v>
      </c>
      <c r="B15" s="139" t="s">
        <v>1510</v>
      </c>
      <c r="C15" s="135"/>
      <c r="D15" s="140"/>
      <c r="E15" s="129"/>
      <c r="F15" s="129"/>
      <c r="G15" s="135"/>
      <c r="H15" s="130" t="s">
        <v>721</v>
      </c>
      <c r="I15" s="130"/>
      <c r="J15" s="130"/>
      <c r="K15" s="135"/>
      <c r="L15" s="130"/>
      <c r="M15" s="130"/>
      <c r="N15" s="130"/>
      <c r="O15" s="138"/>
      <c r="P15" s="130" t="s">
        <v>721</v>
      </c>
      <c r="Q15" s="130"/>
      <c r="R15" s="130"/>
    </row>
    <row r="16" spans="1:19" ht="15.75" x14ac:dyDescent="0.25">
      <c r="A16" s="139" t="s">
        <v>1511</v>
      </c>
      <c r="B16" s="139" t="s">
        <v>1512</v>
      </c>
      <c r="C16" s="135"/>
      <c r="D16" s="140"/>
      <c r="E16" s="129"/>
      <c r="F16" s="129"/>
      <c r="G16" s="135"/>
      <c r="H16" s="130" t="s">
        <v>721</v>
      </c>
      <c r="I16" s="130"/>
      <c r="J16" s="130"/>
      <c r="K16" s="135"/>
      <c r="L16" s="130"/>
      <c r="M16" s="130"/>
      <c r="N16" s="130"/>
      <c r="O16" s="138"/>
      <c r="P16" s="130" t="s">
        <v>721</v>
      </c>
      <c r="Q16" s="130"/>
      <c r="R16" s="130"/>
    </row>
    <row r="17" spans="1:18" ht="15.75" x14ac:dyDescent="0.25">
      <c r="A17" s="139" t="s">
        <v>1513</v>
      </c>
      <c r="B17" s="139" t="s">
        <v>1514</v>
      </c>
      <c r="C17" s="135"/>
      <c r="D17" s="140"/>
      <c r="E17" s="129"/>
      <c r="F17" s="129"/>
      <c r="G17" s="135"/>
      <c r="H17" s="130" t="s">
        <v>721</v>
      </c>
      <c r="I17" s="130"/>
      <c r="J17" s="130"/>
      <c r="K17" s="135"/>
      <c r="L17" s="130"/>
      <c r="M17" s="130"/>
      <c r="N17" s="130"/>
      <c r="O17" s="138"/>
      <c r="P17" s="130" t="s">
        <v>721</v>
      </c>
      <c r="Q17" s="130"/>
      <c r="R17" s="130"/>
    </row>
    <row r="18" spans="1:18" ht="15.75" x14ac:dyDescent="0.25">
      <c r="A18" s="139" t="s">
        <v>1515</v>
      </c>
      <c r="B18" s="139" t="s">
        <v>1516</v>
      </c>
      <c r="C18" s="135"/>
      <c r="D18" s="140"/>
      <c r="E18" s="129"/>
      <c r="F18" s="129" t="s">
        <v>720</v>
      </c>
      <c r="G18" s="135"/>
      <c r="H18" s="130"/>
      <c r="I18" s="130"/>
      <c r="J18" s="130"/>
      <c r="K18" s="135"/>
      <c r="L18" s="130"/>
      <c r="M18" s="130"/>
      <c r="N18" s="130"/>
      <c r="O18" s="138"/>
      <c r="P18" s="130" t="s">
        <v>721</v>
      </c>
      <c r="Q18" s="130" t="s">
        <v>717</v>
      </c>
      <c r="R18" s="130"/>
    </row>
    <row r="19" spans="1:18" ht="15.75" x14ac:dyDescent="0.25">
      <c r="A19" s="139" t="s">
        <v>1517</v>
      </c>
      <c r="B19" s="139" t="s">
        <v>1518</v>
      </c>
      <c r="C19" s="135"/>
      <c r="D19" s="140"/>
      <c r="E19" s="129"/>
      <c r="F19" s="129"/>
      <c r="G19" s="135"/>
      <c r="H19" s="130"/>
      <c r="I19" s="130"/>
      <c r="J19" s="130"/>
      <c r="K19" s="135"/>
      <c r="L19" s="130"/>
      <c r="M19" s="130"/>
      <c r="N19" s="130"/>
      <c r="O19" s="138"/>
      <c r="P19" s="130"/>
      <c r="Q19" s="130" t="s">
        <v>717</v>
      </c>
      <c r="R19" s="130"/>
    </row>
    <row r="20" spans="1:18" ht="15.75" x14ac:dyDescent="0.25">
      <c r="A20" s="139" t="s">
        <v>1519</v>
      </c>
      <c r="B20" s="139" t="s">
        <v>1520</v>
      </c>
      <c r="C20" s="135"/>
      <c r="D20" s="140"/>
      <c r="E20" s="129" t="s">
        <v>717</v>
      </c>
      <c r="F20" s="129"/>
      <c r="G20" s="135"/>
      <c r="H20" s="130"/>
      <c r="I20" s="130"/>
      <c r="J20" s="130"/>
      <c r="K20" s="135"/>
      <c r="L20" s="130"/>
      <c r="M20" s="130"/>
      <c r="N20" s="130"/>
      <c r="O20" s="138"/>
      <c r="P20" s="130"/>
      <c r="Q20" s="130" t="s">
        <v>717</v>
      </c>
      <c r="R20" s="130"/>
    </row>
    <row r="21" spans="1:18" ht="15.75" x14ac:dyDescent="0.25">
      <c r="A21" s="139" t="s">
        <v>1521</v>
      </c>
      <c r="B21" s="139" t="s">
        <v>1522</v>
      </c>
      <c r="C21" s="135"/>
      <c r="D21" s="140"/>
      <c r="E21" s="129" t="s">
        <v>717</v>
      </c>
      <c r="F21" s="129"/>
      <c r="G21" s="135"/>
      <c r="H21" s="130"/>
      <c r="I21" s="130"/>
      <c r="J21" s="130"/>
      <c r="K21" s="135"/>
      <c r="L21" s="130"/>
      <c r="M21" s="130"/>
      <c r="N21" s="130"/>
      <c r="O21" s="138"/>
      <c r="P21" s="130"/>
      <c r="Q21" s="130" t="s">
        <v>717</v>
      </c>
      <c r="R21" s="130"/>
    </row>
    <row r="22" spans="1:18" ht="15.75" x14ac:dyDescent="0.25">
      <c r="A22" s="139" t="s">
        <v>1523</v>
      </c>
      <c r="B22" s="139" t="s">
        <v>1397</v>
      </c>
      <c r="C22" s="135"/>
      <c r="D22" s="140"/>
      <c r="E22" s="129" t="s">
        <v>717</v>
      </c>
      <c r="F22" s="129"/>
      <c r="G22" s="135"/>
      <c r="H22" s="130"/>
      <c r="I22" s="130"/>
      <c r="J22" s="130"/>
      <c r="K22" s="135"/>
      <c r="L22" s="130"/>
      <c r="M22" s="130"/>
      <c r="N22" s="130"/>
      <c r="O22" s="138"/>
      <c r="P22" s="130"/>
      <c r="Q22" s="130"/>
      <c r="R22" s="130"/>
    </row>
    <row r="23" spans="1:18" ht="15.75" x14ac:dyDescent="0.25">
      <c r="A23" s="139" t="s">
        <v>1524</v>
      </c>
      <c r="B23" s="139" t="s">
        <v>1397</v>
      </c>
      <c r="C23" s="135"/>
      <c r="D23" s="140" t="s">
        <v>721</v>
      </c>
      <c r="E23" s="129"/>
      <c r="F23" s="129"/>
      <c r="G23" s="135"/>
      <c r="H23" s="130"/>
      <c r="I23" s="130"/>
      <c r="J23" s="130"/>
      <c r="K23" s="135"/>
      <c r="L23" s="130"/>
      <c r="M23" s="130"/>
      <c r="N23" s="130"/>
      <c r="O23" s="138"/>
      <c r="P23" s="130"/>
      <c r="Q23" s="130"/>
      <c r="R23" s="130"/>
    </row>
    <row r="24" spans="1:18" ht="15.75" x14ac:dyDescent="0.25">
      <c r="A24" s="139" t="s">
        <v>1525</v>
      </c>
      <c r="B24" s="139" t="s">
        <v>1397</v>
      </c>
      <c r="C24" s="135"/>
      <c r="D24" s="140"/>
      <c r="E24" s="129"/>
      <c r="F24" s="129"/>
      <c r="G24" s="135"/>
      <c r="H24" s="130"/>
      <c r="I24" s="130"/>
      <c r="J24" s="130"/>
      <c r="K24" s="135"/>
      <c r="L24" s="130"/>
      <c r="M24" s="130"/>
      <c r="N24" s="130"/>
      <c r="O24" s="138"/>
      <c r="P24" s="130"/>
      <c r="Q24" s="130"/>
      <c r="R24" s="130"/>
    </row>
    <row r="25" spans="1:18" ht="15.75" x14ac:dyDescent="0.25">
      <c r="A25" s="139" t="s">
        <v>1526</v>
      </c>
      <c r="B25" s="139" t="s">
        <v>1397</v>
      </c>
      <c r="C25" s="135"/>
      <c r="D25" s="140"/>
      <c r="E25" s="129"/>
      <c r="F25" s="129"/>
      <c r="G25" s="135"/>
      <c r="H25" s="130" t="s">
        <v>721</v>
      </c>
      <c r="I25" s="130"/>
      <c r="J25" s="130"/>
      <c r="K25" s="135"/>
      <c r="L25" s="130"/>
      <c r="M25" s="130"/>
      <c r="N25" s="130"/>
      <c r="O25" s="138"/>
      <c r="P25" s="130" t="s">
        <v>721</v>
      </c>
      <c r="Q25" s="130"/>
      <c r="R25" s="130"/>
    </row>
    <row r="26" spans="1:18" ht="15.75" x14ac:dyDescent="0.25">
      <c r="A26" s="139" t="s">
        <v>1527</v>
      </c>
      <c r="B26" s="139" t="s">
        <v>1397</v>
      </c>
      <c r="C26" s="135"/>
      <c r="D26" s="140"/>
      <c r="E26" s="129"/>
      <c r="F26" s="129"/>
      <c r="G26" s="135"/>
      <c r="H26" s="130"/>
      <c r="I26" s="130"/>
      <c r="J26" s="130"/>
      <c r="K26" s="135"/>
      <c r="L26" s="130"/>
      <c r="M26" s="130"/>
      <c r="N26" s="130"/>
      <c r="O26" s="138"/>
      <c r="P26" s="130" t="s">
        <v>721</v>
      </c>
      <c r="Q26" s="130"/>
      <c r="R26" s="130"/>
    </row>
    <row r="27" spans="1:18" ht="15.75" x14ac:dyDescent="0.25">
      <c r="A27" s="139" t="s">
        <v>1528</v>
      </c>
      <c r="B27" s="139" t="s">
        <v>1397</v>
      </c>
      <c r="C27" s="135"/>
      <c r="D27" s="140"/>
      <c r="E27" s="129"/>
      <c r="F27" s="129"/>
      <c r="G27" s="135"/>
      <c r="H27" s="130"/>
      <c r="I27" s="130"/>
      <c r="J27" s="130"/>
      <c r="K27" s="135"/>
      <c r="L27" s="130"/>
      <c r="M27" s="130"/>
      <c r="N27" s="130"/>
      <c r="O27" s="138"/>
      <c r="P27" s="130"/>
      <c r="Q27" s="130"/>
      <c r="R27" s="130"/>
    </row>
    <row r="28" spans="1:18" ht="15.75" x14ac:dyDescent="0.25">
      <c r="A28" s="139" t="s">
        <v>1527</v>
      </c>
      <c r="B28" s="139" t="s">
        <v>1397</v>
      </c>
      <c r="C28" s="135"/>
      <c r="D28" s="140"/>
      <c r="E28" s="129"/>
      <c r="F28" s="129"/>
      <c r="G28" s="135"/>
      <c r="H28" s="130"/>
      <c r="I28" s="130"/>
      <c r="J28" s="130"/>
      <c r="K28" s="135"/>
      <c r="L28" s="130"/>
      <c r="M28" s="130"/>
      <c r="N28" s="130"/>
      <c r="O28" s="138"/>
      <c r="P28" s="130" t="s">
        <v>721</v>
      </c>
      <c r="Q28" s="130"/>
      <c r="R28" s="130"/>
    </row>
    <row r="29" spans="1:18" ht="15.75" x14ac:dyDescent="0.25">
      <c r="A29" s="139" t="s">
        <v>1529</v>
      </c>
      <c r="B29" s="139" t="s">
        <v>1530</v>
      </c>
      <c r="C29" s="135"/>
      <c r="D29" s="140"/>
      <c r="E29" s="129"/>
      <c r="F29" s="129"/>
      <c r="G29" s="135"/>
      <c r="H29" s="130"/>
      <c r="I29" s="130"/>
      <c r="J29" s="130"/>
      <c r="K29" s="135"/>
      <c r="L29" s="130"/>
      <c r="M29" s="130"/>
      <c r="N29" s="130"/>
      <c r="O29" s="138"/>
      <c r="P29" s="130" t="s">
        <v>721</v>
      </c>
      <c r="Q29" s="130"/>
      <c r="R29" s="130"/>
    </row>
    <row r="30" spans="1:18" ht="15.75" x14ac:dyDescent="0.25">
      <c r="A30" s="139" t="s">
        <v>1531</v>
      </c>
      <c r="B30" s="139" t="s">
        <v>1532</v>
      </c>
      <c r="C30" s="135"/>
      <c r="D30" s="140"/>
      <c r="E30" s="129"/>
      <c r="F30" s="129"/>
      <c r="G30" s="135"/>
      <c r="H30" s="130"/>
      <c r="I30" s="130"/>
      <c r="J30" s="130"/>
      <c r="K30" s="135"/>
      <c r="L30" s="130"/>
      <c r="M30" s="130"/>
      <c r="N30" s="130"/>
      <c r="O30" s="138"/>
      <c r="P30" s="130"/>
      <c r="Q30" s="130" t="s">
        <v>717</v>
      </c>
      <c r="R30" s="130"/>
    </row>
    <row r="31" spans="1:18" ht="15.75" x14ac:dyDescent="0.25">
      <c r="A31" s="139" t="s">
        <v>1533</v>
      </c>
      <c r="B31" s="139" t="s">
        <v>1534</v>
      </c>
      <c r="C31" s="135"/>
      <c r="D31" s="140"/>
      <c r="E31" s="129"/>
      <c r="F31" s="129"/>
      <c r="G31" s="135"/>
      <c r="H31" s="130"/>
      <c r="I31" s="130"/>
      <c r="J31" s="130"/>
      <c r="K31" s="135"/>
      <c r="L31" s="130"/>
      <c r="M31" s="130"/>
      <c r="N31" s="130"/>
      <c r="O31" s="138"/>
      <c r="P31" s="130"/>
      <c r="Q31" s="130"/>
      <c r="R31" s="130"/>
    </row>
    <row r="32" spans="1:18" ht="15.75" x14ac:dyDescent="0.25">
      <c r="A32" s="139" t="s">
        <v>1535</v>
      </c>
      <c r="B32" s="139" t="s">
        <v>1536</v>
      </c>
      <c r="C32" s="135"/>
      <c r="D32" s="140"/>
      <c r="E32" s="129"/>
      <c r="F32" s="129"/>
      <c r="G32" s="135"/>
      <c r="H32" s="130"/>
      <c r="I32" s="130"/>
      <c r="J32" s="130" t="s">
        <v>720</v>
      </c>
      <c r="K32" s="135"/>
      <c r="L32" s="130"/>
      <c r="M32" s="130"/>
      <c r="N32" s="130"/>
      <c r="O32" s="138"/>
      <c r="P32" s="130"/>
      <c r="Q32" s="130"/>
      <c r="R32" s="130"/>
    </row>
    <row r="33" spans="1:18" ht="15.75" x14ac:dyDescent="0.25">
      <c r="A33" s="143" t="s">
        <v>1537</v>
      </c>
      <c r="B33" s="143" t="s">
        <v>1538</v>
      </c>
      <c r="R33" s="150" t="s">
        <v>720</v>
      </c>
    </row>
    <row r="34" spans="1:18" ht="15.75" x14ac:dyDescent="0.25">
      <c r="A34" s="143" t="s">
        <v>1539</v>
      </c>
      <c r="B34" s="143" t="s">
        <v>1540</v>
      </c>
      <c r="R34" s="150" t="s">
        <v>720</v>
      </c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2"/>
  <sheetViews>
    <sheetView defaultGridColor="0" topLeftCell="B1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8.140625" style="142" customWidth="1"/>
    <col min="3" max="3" width="10.85546875" style="127" customWidth="1"/>
    <col min="4" max="4" width="9.140625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x14ac:dyDescent="0.2">
      <c r="A1" s="151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x14ac:dyDescent="0.2">
      <c r="A2" s="151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x14ac:dyDescent="0.2">
      <c r="A3" s="152" t="s">
        <v>693</v>
      </c>
      <c r="B3" s="125" t="s">
        <v>1541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8"/>
      <c r="C5" s="135"/>
      <c r="D5" s="129" t="s">
        <v>695</v>
      </c>
      <c r="E5" s="137"/>
      <c r="F5" s="137"/>
      <c r="G5" s="137"/>
      <c r="H5" s="129" t="s">
        <v>695</v>
      </c>
      <c r="I5" s="135"/>
      <c r="J5" s="135"/>
      <c r="K5" s="135"/>
      <c r="L5" s="129" t="s">
        <v>695</v>
      </c>
      <c r="M5" s="135"/>
      <c r="N5" s="135"/>
      <c r="O5" s="135"/>
      <c r="P5" s="129" t="s">
        <v>695</v>
      </c>
      <c r="Q5" s="135"/>
      <c r="R5" s="135"/>
    </row>
    <row r="6" spans="1:18" x14ac:dyDescent="0.2">
      <c r="A6" s="138"/>
      <c r="B6" s="138"/>
      <c r="C6" s="135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30"/>
      <c r="R6" s="130"/>
    </row>
    <row r="7" spans="1:18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8"/>
      <c r="B8" s="138"/>
      <c r="C8" s="129"/>
      <c r="D8" s="129"/>
      <c r="E8" s="129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46"/>
      <c r="Q8" s="146"/>
      <c r="R8" s="138"/>
    </row>
    <row r="9" spans="1:18" ht="15.75" x14ac:dyDescent="0.25">
      <c r="A9" s="139" t="s">
        <v>1542</v>
      </c>
      <c r="B9" s="139" t="s">
        <v>1543</v>
      </c>
      <c r="C9" s="135"/>
      <c r="D9" s="129"/>
      <c r="E9" s="129" t="s">
        <v>717</v>
      </c>
      <c r="F9" s="129" t="s">
        <v>720</v>
      </c>
      <c r="G9" s="135"/>
      <c r="H9" s="130" t="s">
        <v>721</v>
      </c>
      <c r="I9" s="130" t="s">
        <v>717</v>
      </c>
      <c r="J9" s="130"/>
      <c r="K9" s="135"/>
      <c r="L9" s="130" t="s">
        <v>721</v>
      </c>
      <c r="M9" s="130"/>
      <c r="N9" s="130" t="s">
        <v>720</v>
      </c>
      <c r="O9" s="135"/>
      <c r="P9" s="130" t="s">
        <v>721</v>
      </c>
      <c r="Q9" s="130"/>
      <c r="R9" s="135" t="s">
        <v>720</v>
      </c>
    </row>
    <row r="10" spans="1:18" ht="15.75" x14ac:dyDescent="0.25">
      <c r="A10" s="139" t="s">
        <v>1544</v>
      </c>
      <c r="B10" s="139" t="s">
        <v>1545</v>
      </c>
      <c r="C10" s="135"/>
      <c r="D10" s="129"/>
      <c r="E10" s="129" t="s">
        <v>717</v>
      </c>
      <c r="F10" s="129" t="s">
        <v>720</v>
      </c>
      <c r="G10" s="135"/>
      <c r="H10" s="130"/>
      <c r="I10" s="130" t="s">
        <v>717</v>
      </c>
      <c r="J10" s="130" t="s">
        <v>720</v>
      </c>
      <c r="K10" s="135"/>
      <c r="L10" s="130"/>
      <c r="M10" s="130" t="s">
        <v>717</v>
      </c>
      <c r="N10" s="130" t="s">
        <v>720</v>
      </c>
      <c r="O10" s="135"/>
      <c r="P10" s="130"/>
      <c r="Q10" s="130" t="s">
        <v>717</v>
      </c>
      <c r="R10" s="135"/>
    </row>
    <row r="11" spans="1:18" ht="15.75" x14ac:dyDescent="0.25">
      <c r="A11" s="139" t="s">
        <v>1546</v>
      </c>
      <c r="B11" s="139" t="s">
        <v>1547</v>
      </c>
      <c r="C11" s="135"/>
      <c r="D11" s="129"/>
      <c r="E11" s="129"/>
      <c r="F11" s="129"/>
      <c r="G11" s="135"/>
      <c r="H11" s="130"/>
      <c r="I11" s="130"/>
      <c r="J11" s="130"/>
      <c r="K11" s="135"/>
      <c r="L11" s="130"/>
      <c r="M11" s="130"/>
      <c r="N11" s="130"/>
      <c r="O11" s="135"/>
      <c r="P11" s="130"/>
      <c r="Q11" s="130"/>
      <c r="R11" s="135"/>
    </row>
    <row r="12" spans="1:18" ht="15.75" x14ac:dyDescent="0.25">
      <c r="A12" s="139" t="s">
        <v>1548</v>
      </c>
      <c r="B12" s="139" t="s">
        <v>1549</v>
      </c>
      <c r="C12" s="135"/>
      <c r="D12" s="129"/>
      <c r="E12" s="129" t="s">
        <v>717</v>
      </c>
      <c r="F12" s="129" t="s">
        <v>720</v>
      </c>
      <c r="G12" s="135"/>
      <c r="H12" s="130"/>
      <c r="I12" s="130" t="s">
        <v>717</v>
      </c>
      <c r="J12" s="130" t="s">
        <v>720</v>
      </c>
      <c r="K12" s="135"/>
      <c r="L12" s="130"/>
      <c r="M12" s="130" t="s">
        <v>717</v>
      </c>
      <c r="N12" s="130" t="s">
        <v>720</v>
      </c>
      <c r="O12" s="135"/>
      <c r="P12" s="130"/>
      <c r="Q12" s="130" t="s">
        <v>717</v>
      </c>
      <c r="R12" s="135"/>
    </row>
    <row r="13" spans="1:18" ht="15.75" x14ac:dyDescent="0.25">
      <c r="A13" s="139" t="s">
        <v>1550</v>
      </c>
      <c r="B13" s="139" t="s">
        <v>1551</v>
      </c>
      <c r="C13" s="135"/>
      <c r="D13" s="129"/>
      <c r="E13" s="129" t="s">
        <v>717</v>
      </c>
      <c r="F13" s="129" t="s">
        <v>720</v>
      </c>
      <c r="G13" s="135"/>
      <c r="H13" s="130"/>
      <c r="I13" s="130" t="s">
        <v>717</v>
      </c>
      <c r="J13" s="130" t="s">
        <v>720</v>
      </c>
      <c r="K13" s="135"/>
      <c r="L13" s="130"/>
      <c r="M13" s="130" t="s">
        <v>717</v>
      </c>
      <c r="N13" s="130"/>
      <c r="O13" s="135"/>
      <c r="P13" s="130"/>
      <c r="Q13" s="130"/>
      <c r="R13" s="135"/>
    </row>
    <row r="14" spans="1:18" ht="15.75" x14ac:dyDescent="0.25">
      <c r="A14" s="139" t="s">
        <v>1552</v>
      </c>
      <c r="B14" s="139" t="s">
        <v>1553</v>
      </c>
      <c r="C14" s="135"/>
      <c r="D14" s="129"/>
      <c r="E14" s="129" t="s">
        <v>717</v>
      </c>
      <c r="F14" s="129" t="s">
        <v>720</v>
      </c>
      <c r="G14" s="135"/>
      <c r="H14" s="130"/>
      <c r="I14" s="130" t="s">
        <v>717</v>
      </c>
      <c r="J14" s="130" t="s">
        <v>720</v>
      </c>
      <c r="K14" s="135"/>
      <c r="L14" s="130"/>
      <c r="M14" s="130" t="s">
        <v>717</v>
      </c>
      <c r="N14" s="130" t="s">
        <v>720</v>
      </c>
      <c r="O14" s="135"/>
      <c r="P14" s="130"/>
      <c r="Q14" s="130" t="s">
        <v>717</v>
      </c>
      <c r="R14" s="135"/>
    </row>
    <row r="15" spans="1:18" ht="15.75" x14ac:dyDescent="0.25">
      <c r="A15" s="139" t="s">
        <v>1554</v>
      </c>
      <c r="B15" s="139" t="s">
        <v>1555</v>
      </c>
      <c r="C15" s="135"/>
      <c r="D15" s="129" t="s">
        <v>721</v>
      </c>
      <c r="E15" s="129"/>
      <c r="F15" s="129" t="s">
        <v>720</v>
      </c>
      <c r="G15" s="135"/>
      <c r="H15" s="130"/>
      <c r="I15" s="130" t="s">
        <v>717</v>
      </c>
      <c r="J15" s="130"/>
      <c r="K15" s="135"/>
      <c r="L15" s="130" t="s">
        <v>721</v>
      </c>
      <c r="M15" s="130"/>
      <c r="N15" s="130" t="s">
        <v>720</v>
      </c>
      <c r="O15" s="135"/>
      <c r="P15" s="130" t="s">
        <v>721</v>
      </c>
      <c r="Q15" s="130"/>
      <c r="R15" s="135"/>
    </row>
    <row r="16" spans="1:18" ht="15.75" x14ac:dyDescent="0.25">
      <c r="A16" s="139" t="s">
        <v>1556</v>
      </c>
      <c r="B16" s="139" t="s">
        <v>1557</v>
      </c>
      <c r="C16" s="135"/>
      <c r="D16" s="129" t="s">
        <v>721</v>
      </c>
      <c r="E16" s="129" t="s">
        <v>717</v>
      </c>
      <c r="F16" s="129"/>
      <c r="G16" s="135"/>
      <c r="H16" s="130" t="s">
        <v>721</v>
      </c>
      <c r="I16" s="130" t="s">
        <v>717</v>
      </c>
      <c r="J16" s="130"/>
      <c r="K16" s="135"/>
      <c r="L16" s="130" t="s">
        <v>721</v>
      </c>
      <c r="M16" s="130"/>
      <c r="N16" s="130"/>
      <c r="O16" s="135"/>
      <c r="P16" s="130"/>
      <c r="Q16" s="130"/>
      <c r="R16" s="135"/>
    </row>
    <row r="17" spans="1:18" ht="15.75" x14ac:dyDescent="0.25">
      <c r="A17" s="139" t="s">
        <v>1558</v>
      </c>
      <c r="B17" s="139" t="s">
        <v>1559</v>
      </c>
      <c r="C17" s="135"/>
      <c r="D17" s="129"/>
      <c r="E17" s="129"/>
      <c r="F17" s="129"/>
      <c r="G17" s="135"/>
      <c r="H17" s="130"/>
      <c r="I17" s="130"/>
      <c r="J17" s="130"/>
      <c r="K17" s="135"/>
      <c r="L17" s="130"/>
      <c r="M17" s="130"/>
      <c r="N17" s="130"/>
      <c r="O17" s="135"/>
      <c r="P17" s="130"/>
      <c r="Q17" s="130" t="s">
        <v>717</v>
      </c>
      <c r="R17" s="135"/>
    </row>
    <row r="18" spans="1:18" ht="15.75" x14ac:dyDescent="0.25">
      <c r="A18" s="139" t="s">
        <v>1560</v>
      </c>
      <c r="B18" s="139" t="s">
        <v>1561</v>
      </c>
      <c r="C18" s="135"/>
      <c r="D18" s="129"/>
      <c r="E18" s="129"/>
      <c r="F18" s="129"/>
      <c r="G18" s="135"/>
      <c r="H18" s="130"/>
      <c r="I18" s="130"/>
      <c r="J18" s="130"/>
      <c r="K18" s="135"/>
      <c r="L18" s="130"/>
      <c r="M18" s="130"/>
      <c r="N18" s="130"/>
      <c r="O18" s="135"/>
      <c r="P18" s="130" t="s">
        <v>721</v>
      </c>
      <c r="Q18" s="130" t="s">
        <v>717</v>
      </c>
      <c r="R18" s="135" t="s">
        <v>720</v>
      </c>
    </row>
    <row r="19" spans="1:18" ht="15.75" x14ac:dyDescent="0.25">
      <c r="A19" s="139" t="s">
        <v>1562</v>
      </c>
      <c r="B19" s="139" t="s">
        <v>1563</v>
      </c>
      <c r="C19" s="135"/>
      <c r="D19" s="129"/>
      <c r="E19" s="129"/>
      <c r="F19" s="129"/>
      <c r="G19" s="135"/>
      <c r="H19" s="130"/>
      <c r="I19" s="130"/>
      <c r="J19" s="130"/>
      <c r="K19" s="135"/>
      <c r="L19" s="130"/>
      <c r="M19" s="130"/>
      <c r="N19" s="130"/>
      <c r="O19" s="135"/>
      <c r="P19" s="130" t="s">
        <v>721</v>
      </c>
      <c r="Q19" s="130" t="s">
        <v>717</v>
      </c>
      <c r="R19" s="135" t="s">
        <v>720</v>
      </c>
    </row>
    <row r="20" spans="1:18" ht="15.75" x14ac:dyDescent="0.25">
      <c r="A20" s="139" t="s">
        <v>1562</v>
      </c>
      <c r="B20" s="139" t="s">
        <v>1563</v>
      </c>
      <c r="C20" s="135"/>
      <c r="D20" s="129" t="s">
        <v>721</v>
      </c>
      <c r="E20" s="129" t="s">
        <v>717</v>
      </c>
      <c r="F20" s="129" t="s">
        <v>720</v>
      </c>
      <c r="G20" s="135"/>
      <c r="H20" s="130" t="s">
        <v>721</v>
      </c>
      <c r="I20" s="130" t="s">
        <v>717</v>
      </c>
      <c r="J20" s="130" t="s">
        <v>720</v>
      </c>
      <c r="K20" s="135"/>
      <c r="L20" s="130" t="s">
        <v>721</v>
      </c>
      <c r="M20" s="130" t="s">
        <v>717</v>
      </c>
      <c r="N20" s="130" t="s">
        <v>720</v>
      </c>
      <c r="O20" s="135"/>
      <c r="P20" s="130" t="s">
        <v>721</v>
      </c>
      <c r="Q20" s="130"/>
      <c r="R20" s="135"/>
    </row>
    <row r="21" spans="1:18" ht="15.75" x14ac:dyDescent="0.25">
      <c r="A21" s="139" t="s">
        <v>1564</v>
      </c>
      <c r="B21" s="139" t="s">
        <v>1565</v>
      </c>
      <c r="C21" s="135"/>
      <c r="D21" s="129" t="s">
        <v>721</v>
      </c>
      <c r="E21" s="129" t="s">
        <v>717</v>
      </c>
      <c r="F21" s="129" t="s">
        <v>720</v>
      </c>
      <c r="G21" s="135"/>
      <c r="H21" s="130" t="s">
        <v>721</v>
      </c>
      <c r="I21" s="130" t="s">
        <v>717</v>
      </c>
      <c r="J21" s="130" t="s">
        <v>720</v>
      </c>
      <c r="K21" s="135"/>
      <c r="L21" s="130" t="s">
        <v>721</v>
      </c>
      <c r="M21" s="130" t="s">
        <v>717</v>
      </c>
      <c r="N21" s="130" t="s">
        <v>720</v>
      </c>
      <c r="O21" s="135"/>
      <c r="P21" s="130" t="s">
        <v>721</v>
      </c>
      <c r="Q21" s="130" t="s">
        <v>717</v>
      </c>
      <c r="R21" s="135" t="s">
        <v>720</v>
      </c>
    </row>
    <row r="22" spans="1:18" ht="15.75" x14ac:dyDescent="0.25">
      <c r="A22" s="139" t="s">
        <v>1566</v>
      </c>
      <c r="B22" s="139" t="s">
        <v>1567</v>
      </c>
      <c r="C22" s="135"/>
      <c r="D22" s="129"/>
      <c r="E22" s="129" t="s">
        <v>717</v>
      </c>
      <c r="F22" s="129"/>
      <c r="G22" s="135"/>
      <c r="H22" s="130" t="s">
        <v>721</v>
      </c>
      <c r="I22" s="130"/>
      <c r="J22" s="130" t="s">
        <v>720</v>
      </c>
      <c r="K22" s="135"/>
      <c r="L22" s="130"/>
      <c r="M22" s="130" t="s">
        <v>717</v>
      </c>
      <c r="N22" s="130" t="s">
        <v>720</v>
      </c>
      <c r="O22" s="135"/>
      <c r="P22" s="130" t="s">
        <v>721</v>
      </c>
      <c r="Q22" s="130"/>
      <c r="R22" s="135" t="s">
        <v>720</v>
      </c>
    </row>
    <row r="23" spans="1:18" ht="15.75" x14ac:dyDescent="0.25">
      <c r="A23" s="139" t="s">
        <v>1494</v>
      </c>
      <c r="B23" s="139" t="s">
        <v>1495</v>
      </c>
      <c r="C23" s="135"/>
      <c r="D23" s="129"/>
      <c r="E23" s="129" t="s">
        <v>717</v>
      </c>
      <c r="F23" s="129" t="s">
        <v>720</v>
      </c>
      <c r="G23" s="135"/>
      <c r="H23" s="130" t="s">
        <v>721</v>
      </c>
      <c r="I23" s="130" t="s">
        <v>717</v>
      </c>
      <c r="J23" s="130"/>
      <c r="K23" s="135"/>
      <c r="L23" s="130" t="s">
        <v>721</v>
      </c>
      <c r="M23" s="130"/>
      <c r="N23" s="130" t="s">
        <v>720</v>
      </c>
      <c r="O23" s="135"/>
      <c r="P23" s="130" t="s">
        <v>721</v>
      </c>
      <c r="Q23" s="130" t="s">
        <v>717</v>
      </c>
      <c r="R23" s="135" t="s">
        <v>720</v>
      </c>
    </row>
    <row r="24" spans="1:18" ht="15.75" x14ac:dyDescent="0.25">
      <c r="A24" s="139" t="s">
        <v>1494</v>
      </c>
      <c r="B24" s="139" t="s">
        <v>1495</v>
      </c>
      <c r="C24" s="135"/>
      <c r="D24" s="129"/>
      <c r="E24" s="129"/>
      <c r="F24" s="129"/>
      <c r="G24" s="135"/>
      <c r="H24" s="130"/>
      <c r="I24" s="130"/>
      <c r="J24" s="130"/>
      <c r="K24" s="135"/>
      <c r="L24" s="130"/>
      <c r="M24" s="130"/>
      <c r="N24" s="130"/>
      <c r="O24" s="135"/>
      <c r="P24" s="130" t="s">
        <v>721</v>
      </c>
      <c r="Q24" s="130" t="s">
        <v>717</v>
      </c>
      <c r="R24" s="135"/>
    </row>
    <row r="25" spans="1:18" ht="15.75" x14ac:dyDescent="0.25">
      <c r="A25" s="139" t="s">
        <v>1568</v>
      </c>
      <c r="B25" s="139" t="s">
        <v>1569</v>
      </c>
      <c r="C25" s="135"/>
      <c r="D25" s="129" t="s">
        <v>721</v>
      </c>
      <c r="E25" s="129" t="s">
        <v>717</v>
      </c>
      <c r="F25" s="129" t="s">
        <v>720</v>
      </c>
      <c r="G25" s="135"/>
      <c r="H25" s="130" t="s">
        <v>721</v>
      </c>
      <c r="I25" s="130" t="s">
        <v>717</v>
      </c>
      <c r="J25" s="130" t="s">
        <v>720</v>
      </c>
      <c r="K25" s="135"/>
      <c r="L25" s="130" t="s">
        <v>721</v>
      </c>
      <c r="M25" s="130" t="s">
        <v>717</v>
      </c>
      <c r="N25" s="130" t="s">
        <v>720</v>
      </c>
      <c r="O25" s="135"/>
      <c r="P25" s="130"/>
      <c r="Q25" s="130" t="s">
        <v>717</v>
      </c>
      <c r="R25" s="135"/>
    </row>
    <row r="26" spans="1:18" ht="15.75" x14ac:dyDescent="0.25">
      <c r="A26" s="139" t="s">
        <v>1570</v>
      </c>
      <c r="B26" s="139" t="s">
        <v>1571</v>
      </c>
      <c r="C26" s="135"/>
      <c r="D26" s="129" t="s">
        <v>721</v>
      </c>
      <c r="E26" s="129"/>
      <c r="F26" s="129" t="s">
        <v>720</v>
      </c>
      <c r="G26" s="135"/>
      <c r="H26" s="130" t="s">
        <v>721</v>
      </c>
      <c r="I26" s="130"/>
      <c r="J26" s="130" t="s">
        <v>720</v>
      </c>
      <c r="K26" s="135"/>
      <c r="L26" s="130" t="s">
        <v>721</v>
      </c>
      <c r="M26" s="130" t="s">
        <v>717</v>
      </c>
      <c r="N26" s="130" t="s">
        <v>720</v>
      </c>
      <c r="O26" s="135"/>
      <c r="P26" s="130" t="s">
        <v>721</v>
      </c>
      <c r="Q26" s="130"/>
      <c r="R26" s="135" t="s">
        <v>720</v>
      </c>
    </row>
    <row r="27" spans="1:18" ht="15.75" x14ac:dyDescent="0.25">
      <c r="A27" s="139" t="s">
        <v>1572</v>
      </c>
      <c r="B27" s="139" t="s">
        <v>1573</v>
      </c>
      <c r="C27" s="135"/>
      <c r="D27" s="129"/>
      <c r="E27" s="129" t="s">
        <v>717</v>
      </c>
      <c r="F27" s="129"/>
      <c r="G27" s="135"/>
      <c r="H27" s="130" t="s">
        <v>721</v>
      </c>
      <c r="I27" s="130"/>
      <c r="J27" s="130" t="s">
        <v>720</v>
      </c>
      <c r="K27" s="135"/>
      <c r="L27" s="130"/>
      <c r="M27" s="130" t="s">
        <v>717</v>
      </c>
      <c r="N27" s="130"/>
      <c r="O27" s="135"/>
      <c r="P27" s="130"/>
      <c r="Q27" s="130" t="s">
        <v>717</v>
      </c>
      <c r="R27" s="135" t="s">
        <v>720</v>
      </c>
    </row>
    <row r="28" spans="1:18" ht="15.75" x14ac:dyDescent="0.25">
      <c r="A28" s="139" t="s">
        <v>1574</v>
      </c>
      <c r="B28" s="139" t="s">
        <v>1482</v>
      </c>
      <c r="C28" s="135"/>
      <c r="D28" s="129"/>
      <c r="E28" s="129" t="s">
        <v>717</v>
      </c>
      <c r="F28" s="129" t="s">
        <v>720</v>
      </c>
      <c r="G28" s="135"/>
      <c r="H28" s="130"/>
      <c r="I28" s="130" t="s">
        <v>717</v>
      </c>
      <c r="J28" s="130" t="s">
        <v>720</v>
      </c>
      <c r="K28" s="135"/>
      <c r="L28" s="130"/>
      <c r="M28" s="130" t="s">
        <v>717</v>
      </c>
      <c r="N28" s="130" t="s">
        <v>720</v>
      </c>
      <c r="O28" s="135"/>
      <c r="P28" s="130" t="s">
        <v>721</v>
      </c>
      <c r="Q28" s="130" t="s">
        <v>717</v>
      </c>
      <c r="R28" s="135"/>
    </row>
    <row r="29" spans="1:18" ht="15.75" x14ac:dyDescent="0.25">
      <c r="A29" s="139" t="s">
        <v>1575</v>
      </c>
      <c r="B29" s="139" t="s">
        <v>1576</v>
      </c>
      <c r="C29" s="135"/>
      <c r="D29" s="129" t="s">
        <v>721</v>
      </c>
      <c r="E29" s="129" t="s">
        <v>717</v>
      </c>
      <c r="F29" s="129" t="s">
        <v>720</v>
      </c>
      <c r="G29" s="135"/>
      <c r="H29" s="130" t="s">
        <v>721</v>
      </c>
      <c r="I29" s="130" t="s">
        <v>717</v>
      </c>
      <c r="J29" s="130" t="s">
        <v>720</v>
      </c>
      <c r="K29" s="135"/>
      <c r="L29" s="130" t="s">
        <v>721</v>
      </c>
      <c r="M29" s="130" t="s">
        <v>717</v>
      </c>
      <c r="N29" s="130"/>
      <c r="O29" s="135"/>
      <c r="P29" s="130" t="s">
        <v>721</v>
      </c>
      <c r="Q29" s="130" t="s">
        <v>717</v>
      </c>
      <c r="R29" s="135"/>
    </row>
    <row r="30" spans="1:18" ht="15.75" x14ac:dyDescent="0.25">
      <c r="A30" s="139" t="s">
        <v>1575</v>
      </c>
      <c r="B30" s="139" t="s">
        <v>1576</v>
      </c>
      <c r="C30" s="135"/>
      <c r="D30" s="129"/>
      <c r="E30" s="129"/>
      <c r="F30" s="129"/>
      <c r="G30" s="135"/>
      <c r="H30" s="130"/>
      <c r="I30" s="130"/>
      <c r="J30" s="130"/>
      <c r="K30" s="135"/>
      <c r="L30" s="130"/>
      <c r="M30" s="130"/>
      <c r="N30" s="130"/>
      <c r="O30" s="135"/>
      <c r="P30" s="130"/>
      <c r="Q30" s="130" t="s">
        <v>717</v>
      </c>
      <c r="R30" s="130" t="s">
        <v>720</v>
      </c>
    </row>
    <row r="31" spans="1:18" ht="15.75" x14ac:dyDescent="0.25">
      <c r="A31" s="139" t="s">
        <v>1490</v>
      </c>
      <c r="B31" s="139" t="s">
        <v>1491</v>
      </c>
      <c r="C31" s="135"/>
      <c r="D31" s="129"/>
      <c r="E31" s="129"/>
      <c r="F31" s="129"/>
      <c r="G31" s="135"/>
      <c r="H31" s="130"/>
      <c r="I31" s="130"/>
      <c r="J31" s="130"/>
      <c r="K31" s="135"/>
      <c r="L31" s="130"/>
      <c r="M31" s="130"/>
      <c r="N31" s="130"/>
      <c r="O31" s="135"/>
      <c r="P31" s="130"/>
      <c r="Q31" s="130" t="s">
        <v>717</v>
      </c>
      <c r="R31" s="130" t="s">
        <v>720</v>
      </c>
    </row>
    <row r="32" spans="1:18" ht="15.75" x14ac:dyDescent="0.25">
      <c r="A32" s="139" t="s">
        <v>1492</v>
      </c>
      <c r="B32" s="139" t="s">
        <v>1493</v>
      </c>
      <c r="C32" s="135"/>
      <c r="D32" s="129"/>
      <c r="E32" s="129"/>
      <c r="F32" s="129"/>
      <c r="G32" s="135"/>
      <c r="H32" s="130"/>
      <c r="I32" s="130"/>
      <c r="J32" s="130"/>
      <c r="K32" s="135"/>
      <c r="L32" s="130"/>
      <c r="M32" s="130"/>
      <c r="N32" s="130"/>
      <c r="O32" s="135"/>
      <c r="P32" s="130"/>
      <c r="Q32" s="130" t="s">
        <v>717</v>
      </c>
      <c r="R32" s="130" t="s">
        <v>720</v>
      </c>
    </row>
  </sheetData>
  <phoneticPr fontId="12" type="noConversion"/>
  <pageMargins left="0.25" right="0.25" top="0.5" bottom="0.81" header="0.5" footer="0.5"/>
  <pageSetup scale="65" orientation="landscape" horizontalDpi="300" verticalDpi="300" r:id="rId1"/>
  <headerFooter alignWithMargins="0">
    <oddFooter>&amp;L&amp;D&amp;CED_UN.xls&amp;RPage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33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9" x14ac:dyDescent="0.2">
      <c r="A1" s="151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9" x14ac:dyDescent="0.2">
      <c r="A2" s="151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9" x14ac:dyDescent="0.2">
      <c r="A3" s="152" t="s">
        <v>693</v>
      </c>
      <c r="B3" s="125" t="s">
        <v>1577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9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9" x14ac:dyDescent="0.2">
      <c r="A5" s="138"/>
      <c r="B5" s="138"/>
      <c r="C5" s="138"/>
      <c r="D5" s="129" t="s">
        <v>695</v>
      </c>
      <c r="E5" s="137"/>
      <c r="F5" s="137"/>
      <c r="G5" s="137"/>
      <c r="H5" s="129" t="s">
        <v>695</v>
      </c>
      <c r="I5" s="138"/>
      <c r="J5" s="138"/>
      <c r="K5" s="138"/>
      <c r="L5" s="129" t="s">
        <v>695</v>
      </c>
      <c r="M5" s="138"/>
      <c r="N5" s="138"/>
      <c r="O5" s="138"/>
      <c r="P5" s="129" t="s">
        <v>695</v>
      </c>
      <c r="Q5" s="138"/>
      <c r="R5" s="138"/>
    </row>
    <row r="6" spans="1:19" x14ac:dyDescent="0.2">
      <c r="A6" s="138"/>
      <c r="B6" s="138"/>
      <c r="C6" s="138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45"/>
      <c r="R6" s="145"/>
    </row>
    <row r="7" spans="1:19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8" t="s">
        <v>704</v>
      </c>
      <c r="I7" s="130" t="s">
        <v>705</v>
      </c>
      <c r="J7" s="130" t="s">
        <v>706</v>
      </c>
      <c r="K7" s="130" t="s">
        <v>707</v>
      </c>
      <c r="L7" s="138" t="s">
        <v>708</v>
      </c>
      <c r="M7" s="130" t="s">
        <v>709</v>
      </c>
      <c r="N7" s="130" t="s">
        <v>710</v>
      </c>
      <c r="O7" s="130" t="s">
        <v>711</v>
      </c>
      <c r="P7" s="138" t="s">
        <v>712</v>
      </c>
      <c r="Q7" s="146" t="s">
        <v>713</v>
      </c>
      <c r="R7" s="146" t="s">
        <v>714</v>
      </c>
    </row>
    <row r="8" spans="1:19" ht="16.5" customHeight="1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8"/>
      <c r="S8" s="153"/>
    </row>
    <row r="9" spans="1:19" ht="15.75" x14ac:dyDescent="0.25">
      <c r="A9" s="154"/>
      <c r="B9" s="139"/>
      <c r="C9" s="135"/>
      <c r="D9" s="140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8"/>
      <c r="P9" s="130"/>
      <c r="Q9" s="130"/>
      <c r="R9" s="135"/>
      <c r="S9" s="153"/>
    </row>
    <row r="10" spans="1:19" ht="15.75" x14ac:dyDescent="0.25">
      <c r="A10" s="139" t="s">
        <v>1578</v>
      </c>
      <c r="B10" s="139" t="s">
        <v>1579</v>
      </c>
      <c r="C10" s="135"/>
      <c r="D10" s="140"/>
      <c r="E10" s="129"/>
      <c r="F10" s="129"/>
      <c r="G10" s="135"/>
      <c r="H10" s="130"/>
      <c r="I10" s="130"/>
      <c r="J10" s="130"/>
      <c r="K10" s="135"/>
      <c r="L10" s="130"/>
      <c r="M10" s="130"/>
      <c r="N10" s="130"/>
      <c r="O10" s="138"/>
      <c r="P10" s="130"/>
      <c r="Q10" s="130"/>
      <c r="R10" s="135"/>
    </row>
    <row r="11" spans="1:19" ht="15.75" x14ac:dyDescent="0.25">
      <c r="A11" s="139" t="s">
        <v>1580</v>
      </c>
      <c r="B11" s="139" t="s">
        <v>1581</v>
      </c>
      <c r="C11" s="135"/>
      <c r="D11" s="140"/>
      <c r="E11" s="129" t="s">
        <v>717</v>
      </c>
      <c r="F11" s="129"/>
      <c r="G11" s="135"/>
      <c r="H11" s="130"/>
      <c r="I11" s="130"/>
      <c r="J11" s="130"/>
      <c r="K11" s="135"/>
      <c r="L11" s="130"/>
      <c r="M11" s="130"/>
      <c r="N11" s="130"/>
      <c r="O11" s="138"/>
      <c r="P11" s="130"/>
      <c r="Q11" s="130"/>
      <c r="R11" s="135"/>
    </row>
    <row r="12" spans="1:19" ht="15.75" x14ac:dyDescent="0.25">
      <c r="A12" s="139" t="s">
        <v>1582</v>
      </c>
      <c r="B12" s="139" t="s">
        <v>1530</v>
      </c>
      <c r="C12" s="135"/>
      <c r="D12" s="140"/>
      <c r="E12" s="129" t="s">
        <v>717</v>
      </c>
      <c r="F12" s="129"/>
      <c r="G12" s="135"/>
      <c r="H12" s="130"/>
      <c r="I12" s="130"/>
      <c r="J12" s="130" t="s">
        <v>720</v>
      </c>
      <c r="K12" s="135"/>
      <c r="L12" s="130"/>
      <c r="M12" s="130"/>
      <c r="N12" s="130"/>
      <c r="O12" s="138"/>
      <c r="P12" s="130"/>
      <c r="Q12" s="130"/>
      <c r="R12" s="135"/>
    </row>
    <row r="13" spans="1:19" ht="15.75" x14ac:dyDescent="0.25">
      <c r="A13" s="139" t="s">
        <v>1531</v>
      </c>
      <c r="B13" s="139" t="s">
        <v>1532</v>
      </c>
      <c r="C13" s="135"/>
      <c r="D13" s="140"/>
      <c r="E13" s="129" t="s">
        <v>717</v>
      </c>
      <c r="F13" s="129" t="s">
        <v>720</v>
      </c>
      <c r="G13" s="135"/>
      <c r="H13" s="130"/>
      <c r="I13" s="130" t="s">
        <v>717</v>
      </c>
      <c r="J13" s="130" t="s">
        <v>720</v>
      </c>
      <c r="K13" s="135"/>
      <c r="L13" s="130"/>
      <c r="M13" s="130"/>
      <c r="N13" s="130"/>
      <c r="O13" s="138"/>
      <c r="P13" s="130"/>
      <c r="Q13" s="130"/>
      <c r="R13" s="135"/>
    </row>
    <row r="14" spans="1:19" ht="15.75" x14ac:dyDescent="0.25">
      <c r="A14" s="139" t="s">
        <v>1583</v>
      </c>
      <c r="B14" s="139" t="s">
        <v>1584</v>
      </c>
      <c r="C14" s="135"/>
      <c r="D14" s="140"/>
      <c r="E14" s="129"/>
      <c r="F14" s="129"/>
      <c r="G14" s="135"/>
      <c r="H14" s="130"/>
      <c r="I14" s="130"/>
      <c r="J14" s="130"/>
      <c r="K14" s="135"/>
      <c r="L14" s="130"/>
      <c r="M14" s="130"/>
      <c r="N14" s="130"/>
      <c r="O14" s="138"/>
      <c r="P14" s="130"/>
      <c r="Q14" s="130"/>
      <c r="R14" s="135"/>
    </row>
    <row r="15" spans="1:19" ht="15.75" x14ac:dyDescent="0.25">
      <c r="A15" s="139" t="s">
        <v>1585</v>
      </c>
      <c r="B15" s="139" t="s">
        <v>1586</v>
      </c>
      <c r="C15" s="135"/>
      <c r="D15" s="140" t="s">
        <v>721</v>
      </c>
      <c r="E15" s="129"/>
      <c r="F15" s="129"/>
      <c r="G15" s="135"/>
      <c r="H15" s="130"/>
      <c r="I15" s="130"/>
      <c r="J15" s="130"/>
      <c r="K15" s="135"/>
      <c r="L15" s="130" t="s">
        <v>721</v>
      </c>
      <c r="M15" s="130"/>
      <c r="N15" s="130"/>
      <c r="O15" s="138"/>
      <c r="P15" s="130" t="s">
        <v>721</v>
      </c>
      <c r="Q15" s="130"/>
      <c r="R15" s="135" t="s">
        <v>720</v>
      </c>
    </row>
    <row r="16" spans="1:19" ht="15.75" x14ac:dyDescent="0.25">
      <c r="A16" s="139" t="s">
        <v>1587</v>
      </c>
      <c r="B16" s="139" t="s">
        <v>1588</v>
      </c>
      <c r="C16" s="135"/>
      <c r="D16" s="140"/>
      <c r="E16" s="129"/>
      <c r="F16" s="129" t="s">
        <v>720</v>
      </c>
      <c r="G16" s="135"/>
      <c r="H16" s="130"/>
      <c r="I16" s="130"/>
      <c r="J16" s="130" t="s">
        <v>720</v>
      </c>
      <c r="K16" s="135"/>
      <c r="L16" s="130"/>
      <c r="M16" s="130"/>
      <c r="N16" s="130"/>
      <c r="O16" s="138"/>
      <c r="P16" s="130"/>
      <c r="Q16" s="130"/>
      <c r="R16" s="135" t="s">
        <v>720</v>
      </c>
    </row>
    <row r="17" spans="1:18" ht="15.75" x14ac:dyDescent="0.25">
      <c r="A17" s="139" t="s">
        <v>1589</v>
      </c>
      <c r="B17" s="139" t="s">
        <v>1590</v>
      </c>
      <c r="C17" s="135"/>
      <c r="D17" s="140"/>
      <c r="E17" s="129" t="s">
        <v>717</v>
      </c>
      <c r="F17" s="129"/>
      <c r="G17" s="135"/>
      <c r="H17" s="130"/>
      <c r="I17" s="130" t="s">
        <v>717</v>
      </c>
      <c r="J17" s="130"/>
      <c r="K17" s="135"/>
      <c r="L17" s="130"/>
      <c r="M17" s="130"/>
      <c r="N17" s="130"/>
      <c r="O17" s="138"/>
      <c r="P17" s="130"/>
      <c r="Q17" s="130"/>
      <c r="R17" s="135"/>
    </row>
    <row r="18" spans="1:18" ht="15.75" x14ac:dyDescent="0.25">
      <c r="A18" s="139" t="s">
        <v>1591</v>
      </c>
      <c r="B18" s="139" t="s">
        <v>1592</v>
      </c>
      <c r="C18" s="135"/>
      <c r="D18" s="140" t="s">
        <v>721</v>
      </c>
      <c r="E18" s="129" t="s">
        <v>717</v>
      </c>
      <c r="F18" s="129"/>
      <c r="G18" s="135"/>
      <c r="H18" s="130" t="s">
        <v>721</v>
      </c>
      <c r="I18" s="130"/>
      <c r="J18" s="130"/>
      <c r="K18" s="135"/>
      <c r="L18" s="130"/>
      <c r="M18" s="130"/>
      <c r="N18" s="130"/>
      <c r="O18" s="138"/>
      <c r="P18" s="130" t="s">
        <v>721</v>
      </c>
      <c r="Q18" s="130"/>
      <c r="R18" s="135"/>
    </row>
    <row r="19" spans="1:18" ht="15.75" x14ac:dyDescent="0.25">
      <c r="A19" s="139" t="s">
        <v>1593</v>
      </c>
      <c r="B19" s="139" t="s">
        <v>1594</v>
      </c>
      <c r="C19" s="135"/>
      <c r="D19" s="140"/>
      <c r="E19" s="129"/>
      <c r="F19" s="129"/>
      <c r="G19" s="135"/>
      <c r="H19" s="130"/>
      <c r="I19" s="130"/>
      <c r="J19" s="130" t="s">
        <v>720</v>
      </c>
      <c r="K19" s="135"/>
      <c r="L19" s="130"/>
      <c r="M19" s="130"/>
      <c r="N19" s="130"/>
      <c r="O19" s="138"/>
      <c r="P19" s="130" t="s">
        <v>721</v>
      </c>
      <c r="Q19" s="130"/>
      <c r="R19" s="135"/>
    </row>
    <row r="20" spans="1:18" ht="15.75" x14ac:dyDescent="0.25">
      <c r="A20" s="139" t="s">
        <v>0</v>
      </c>
      <c r="B20" s="139" t="s">
        <v>1</v>
      </c>
      <c r="C20" s="135"/>
      <c r="D20" s="140"/>
      <c r="E20" s="129"/>
      <c r="F20" s="129"/>
      <c r="G20" s="135"/>
      <c r="H20" s="130"/>
      <c r="I20" s="130"/>
      <c r="J20" s="130"/>
      <c r="K20" s="135"/>
      <c r="L20" s="130" t="s">
        <v>721</v>
      </c>
      <c r="M20" s="130"/>
      <c r="N20" s="130"/>
      <c r="O20" s="138"/>
      <c r="P20" s="130"/>
      <c r="Q20" s="130"/>
      <c r="R20" s="135"/>
    </row>
    <row r="21" spans="1:18" ht="15.75" x14ac:dyDescent="0.25">
      <c r="A21" s="139" t="s">
        <v>2</v>
      </c>
      <c r="B21" s="139" t="s">
        <v>3</v>
      </c>
      <c r="C21" s="135"/>
      <c r="D21" s="140"/>
      <c r="E21" s="129"/>
      <c r="F21" s="129"/>
      <c r="G21" s="135"/>
      <c r="H21" s="130" t="s">
        <v>721</v>
      </c>
      <c r="I21" s="130"/>
      <c r="J21" s="130"/>
      <c r="K21" s="135"/>
      <c r="L21" s="130"/>
      <c r="M21" s="130"/>
      <c r="N21" s="130"/>
      <c r="O21" s="138"/>
      <c r="P21" s="130" t="s">
        <v>721</v>
      </c>
      <c r="Q21" s="130"/>
      <c r="R21" s="135"/>
    </row>
    <row r="22" spans="1:18" ht="15.75" x14ac:dyDescent="0.25">
      <c r="A22" s="139" t="s">
        <v>4</v>
      </c>
      <c r="B22" s="139" t="s">
        <v>5</v>
      </c>
      <c r="C22" s="135"/>
      <c r="D22" s="140"/>
      <c r="E22" s="129"/>
      <c r="F22" s="129" t="s">
        <v>720</v>
      </c>
      <c r="G22" s="135"/>
      <c r="H22" s="130"/>
      <c r="I22" s="130" t="s">
        <v>717</v>
      </c>
      <c r="J22" s="130"/>
      <c r="K22" s="135"/>
      <c r="L22" s="130"/>
      <c r="M22" s="130"/>
      <c r="N22" s="130"/>
      <c r="O22" s="138"/>
      <c r="P22" s="130"/>
      <c r="Q22" s="130" t="s">
        <v>717</v>
      </c>
      <c r="R22" s="135"/>
    </row>
    <row r="23" spans="1:18" ht="15.75" x14ac:dyDescent="0.25">
      <c r="A23" s="139" t="s">
        <v>6</v>
      </c>
      <c r="B23" s="139" t="s">
        <v>7</v>
      </c>
      <c r="C23" s="135"/>
      <c r="D23" s="140"/>
      <c r="E23" s="129"/>
      <c r="F23" s="129"/>
      <c r="G23" s="135"/>
      <c r="H23" s="130" t="s">
        <v>721</v>
      </c>
      <c r="I23" s="130"/>
      <c r="J23" s="130" t="s">
        <v>720</v>
      </c>
      <c r="K23" s="135"/>
      <c r="L23" s="130"/>
      <c r="M23" s="130"/>
      <c r="N23" s="130"/>
      <c r="O23" s="138"/>
      <c r="P23" s="130"/>
      <c r="Q23" s="130"/>
      <c r="R23" s="135"/>
    </row>
    <row r="24" spans="1:18" ht="15.75" x14ac:dyDescent="0.25">
      <c r="A24" s="139" t="s">
        <v>8</v>
      </c>
      <c r="B24" s="139" t="s">
        <v>9</v>
      </c>
      <c r="C24" s="135"/>
      <c r="D24" s="140"/>
      <c r="E24" s="129"/>
      <c r="F24" s="129"/>
      <c r="G24" s="135"/>
      <c r="H24" s="130"/>
      <c r="I24" s="130" t="s">
        <v>717</v>
      </c>
      <c r="J24" s="130"/>
      <c r="K24" s="135"/>
      <c r="L24" s="130" t="s">
        <v>721</v>
      </c>
      <c r="M24" s="130"/>
      <c r="N24" s="130"/>
      <c r="O24" s="138"/>
      <c r="P24" s="130"/>
      <c r="Q24" s="130" t="s">
        <v>717</v>
      </c>
      <c r="R24" s="135"/>
    </row>
    <row r="25" spans="1:18" ht="15.75" x14ac:dyDescent="0.25">
      <c r="A25" s="139" t="s">
        <v>10</v>
      </c>
      <c r="B25" s="139" t="s">
        <v>11</v>
      </c>
      <c r="C25" s="135"/>
      <c r="D25" s="140"/>
      <c r="E25" s="129"/>
      <c r="F25" s="129"/>
      <c r="G25" s="135"/>
      <c r="H25" s="130"/>
      <c r="I25" s="130"/>
      <c r="J25" s="130"/>
      <c r="K25" s="135"/>
      <c r="L25" s="130"/>
      <c r="M25" s="130"/>
      <c r="N25" s="130"/>
      <c r="O25" s="138"/>
      <c r="P25" s="130"/>
      <c r="Q25" s="130"/>
      <c r="R25" s="135"/>
    </row>
    <row r="26" spans="1:18" ht="15.75" x14ac:dyDescent="0.25">
      <c r="A26" s="139" t="s">
        <v>12</v>
      </c>
      <c r="B26" s="139" t="s">
        <v>13</v>
      </c>
      <c r="C26" s="135"/>
      <c r="D26" s="140" t="s">
        <v>721</v>
      </c>
      <c r="E26" s="129"/>
      <c r="F26" s="129"/>
      <c r="G26" s="135"/>
      <c r="H26" s="130" t="s">
        <v>721</v>
      </c>
      <c r="I26" s="130"/>
      <c r="J26" s="130"/>
      <c r="K26" s="135"/>
      <c r="L26" s="130" t="s">
        <v>721</v>
      </c>
      <c r="M26" s="130"/>
      <c r="N26" s="130"/>
      <c r="O26" s="138"/>
      <c r="P26" s="130" t="s">
        <v>721</v>
      </c>
      <c r="Q26" s="130"/>
      <c r="R26" s="135"/>
    </row>
    <row r="27" spans="1:18" ht="15.75" x14ac:dyDescent="0.25">
      <c r="A27" s="139" t="s">
        <v>1179</v>
      </c>
      <c r="B27" s="139" t="s">
        <v>14</v>
      </c>
      <c r="C27" s="135"/>
      <c r="D27" s="140"/>
      <c r="E27" s="129"/>
      <c r="F27" s="129"/>
      <c r="G27" s="135"/>
      <c r="H27" s="130"/>
      <c r="I27" s="130"/>
      <c r="J27" s="130"/>
      <c r="K27" s="135"/>
      <c r="L27" s="130"/>
      <c r="M27" s="130"/>
      <c r="N27" s="130"/>
      <c r="O27" s="138"/>
      <c r="P27" s="130" t="s">
        <v>721</v>
      </c>
      <c r="Q27" s="130"/>
      <c r="R27" s="135"/>
    </row>
    <row r="28" spans="1:18" ht="15.75" x14ac:dyDescent="0.25">
      <c r="A28" s="139" t="s">
        <v>15</v>
      </c>
      <c r="B28" s="139" t="s">
        <v>16</v>
      </c>
      <c r="C28" s="135"/>
      <c r="D28" s="140"/>
      <c r="E28" s="129"/>
      <c r="F28" s="129"/>
      <c r="G28" s="135"/>
      <c r="H28" s="130"/>
      <c r="I28" s="130"/>
      <c r="J28" s="130"/>
      <c r="K28" s="135"/>
      <c r="L28" s="130"/>
      <c r="M28" s="130"/>
      <c r="N28" s="130"/>
      <c r="O28" s="138"/>
      <c r="P28" s="130"/>
      <c r="Q28" s="130" t="s">
        <v>717</v>
      </c>
      <c r="R28" s="135"/>
    </row>
    <row r="29" spans="1:18" ht="15.75" x14ac:dyDescent="0.25">
      <c r="A29" s="139" t="s">
        <v>17</v>
      </c>
      <c r="B29" s="139" t="s">
        <v>18</v>
      </c>
      <c r="C29" s="135"/>
      <c r="D29" s="140"/>
      <c r="E29" s="129"/>
      <c r="F29" s="129" t="s">
        <v>720</v>
      </c>
      <c r="G29" s="135"/>
      <c r="H29" s="130"/>
      <c r="I29" s="130"/>
      <c r="J29" s="130"/>
      <c r="K29" s="135"/>
      <c r="L29" s="130"/>
      <c r="M29" s="130"/>
      <c r="N29" s="130"/>
      <c r="O29" s="138"/>
      <c r="P29" s="130"/>
      <c r="Q29" s="130"/>
      <c r="R29" s="135"/>
    </row>
    <row r="30" spans="1:18" ht="15.75" x14ac:dyDescent="0.25">
      <c r="A30" s="139" t="s">
        <v>19</v>
      </c>
      <c r="B30" s="139" t="s">
        <v>20</v>
      </c>
      <c r="C30" s="135"/>
      <c r="D30" s="140"/>
      <c r="E30" s="129"/>
      <c r="F30" s="129"/>
      <c r="G30" s="135"/>
      <c r="H30" s="130"/>
      <c r="I30" s="130"/>
      <c r="J30" s="130"/>
      <c r="K30" s="135"/>
      <c r="L30" s="130"/>
      <c r="M30" s="130"/>
      <c r="N30" s="130"/>
      <c r="O30" s="138"/>
      <c r="P30" s="130"/>
      <c r="Q30" s="130"/>
      <c r="R30" s="135" t="s">
        <v>720</v>
      </c>
    </row>
    <row r="31" spans="1:18" ht="15.75" x14ac:dyDescent="0.25">
      <c r="A31" s="141" t="s">
        <v>21</v>
      </c>
      <c r="B31" s="141" t="s">
        <v>7</v>
      </c>
      <c r="C31" s="135"/>
      <c r="D31" s="135"/>
      <c r="E31" s="135"/>
      <c r="F31" s="135"/>
      <c r="G31" s="135"/>
      <c r="H31" s="138"/>
      <c r="I31" s="135"/>
      <c r="J31" s="135"/>
      <c r="K31" s="135"/>
      <c r="L31" s="135"/>
      <c r="M31" s="135"/>
      <c r="N31" s="138"/>
      <c r="O31" s="138"/>
      <c r="P31" s="138"/>
      <c r="Q31" s="138"/>
      <c r="R31" s="135" t="s">
        <v>720</v>
      </c>
    </row>
    <row r="32" spans="1:18" ht="15.75" x14ac:dyDescent="0.25">
      <c r="A32" s="141" t="s">
        <v>22</v>
      </c>
      <c r="B32" s="141" t="s">
        <v>9</v>
      </c>
      <c r="C32" s="135"/>
      <c r="D32" s="135"/>
      <c r="E32" s="135"/>
      <c r="F32" s="135"/>
      <c r="G32" s="135"/>
      <c r="H32" s="138"/>
      <c r="I32" s="135"/>
      <c r="J32" s="135"/>
      <c r="K32" s="135"/>
      <c r="L32" s="135"/>
      <c r="M32" s="135"/>
      <c r="N32" s="138"/>
      <c r="O32" s="138"/>
      <c r="P32" s="138"/>
      <c r="Q32" s="138"/>
      <c r="R32" s="135" t="s">
        <v>720</v>
      </c>
    </row>
    <row r="33" spans="18:18" x14ac:dyDescent="0.2">
      <c r="R33" s="127"/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9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6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688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5"/>
      <c r="C5" s="135"/>
      <c r="D5" s="129" t="s">
        <v>695</v>
      </c>
      <c r="E5" s="137"/>
      <c r="F5" s="137"/>
      <c r="G5" s="137"/>
      <c r="H5" s="129" t="s">
        <v>695</v>
      </c>
      <c r="I5" s="135"/>
      <c r="J5" s="135"/>
      <c r="K5" s="135"/>
      <c r="L5" s="129" t="s">
        <v>695</v>
      </c>
      <c r="M5" s="135"/>
      <c r="N5" s="135"/>
      <c r="O5" s="135"/>
      <c r="P5" s="129" t="s">
        <v>695</v>
      </c>
      <c r="Q5" s="135"/>
      <c r="R5" s="135"/>
    </row>
    <row r="6" spans="1:18" x14ac:dyDescent="0.2">
      <c r="A6" s="138"/>
      <c r="B6" s="135"/>
      <c r="C6" s="135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30"/>
      <c r="R6" s="130"/>
    </row>
    <row r="7" spans="1:18" x14ac:dyDescent="0.2">
      <c r="A7" s="138" t="s">
        <v>697</v>
      </c>
      <c r="B7" s="135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8"/>
      <c r="B8" s="138"/>
      <c r="C8" s="129"/>
      <c r="D8" s="129"/>
      <c r="E8" s="129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46"/>
      <c r="Q8" s="146"/>
      <c r="R8" s="138"/>
    </row>
    <row r="9" spans="1:18" ht="15.75" x14ac:dyDescent="0.25">
      <c r="A9" s="139" t="s">
        <v>23</v>
      </c>
      <c r="B9" s="139" t="s">
        <v>24</v>
      </c>
      <c r="C9" s="135"/>
      <c r="D9" s="129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5"/>
      <c r="P9" s="130" t="s">
        <v>721</v>
      </c>
      <c r="Q9" s="130" t="s">
        <v>717</v>
      </c>
      <c r="R9" s="135" t="s">
        <v>720</v>
      </c>
    </row>
    <row r="10" spans="1:18" ht="15.75" x14ac:dyDescent="0.25">
      <c r="A10" s="139" t="s">
        <v>1488</v>
      </c>
      <c r="B10" s="139" t="s">
        <v>1489</v>
      </c>
      <c r="C10" s="135"/>
      <c r="D10" s="129" t="s">
        <v>721</v>
      </c>
      <c r="E10" s="129" t="s">
        <v>717</v>
      </c>
      <c r="F10" s="129" t="s">
        <v>720</v>
      </c>
      <c r="G10" s="135"/>
      <c r="H10" s="130" t="s">
        <v>721</v>
      </c>
      <c r="I10" s="130" t="s">
        <v>717</v>
      </c>
      <c r="J10" s="130" t="s">
        <v>720</v>
      </c>
      <c r="K10" s="135"/>
      <c r="L10" s="130" t="s">
        <v>721</v>
      </c>
      <c r="M10" s="130" t="s">
        <v>717</v>
      </c>
      <c r="N10" s="130" t="s">
        <v>720</v>
      </c>
      <c r="O10" s="135"/>
      <c r="P10" s="130" t="s">
        <v>721</v>
      </c>
      <c r="Q10" s="130" t="s">
        <v>717</v>
      </c>
      <c r="R10" s="135" t="s">
        <v>720</v>
      </c>
    </row>
    <row r="11" spans="1:18" ht="15.75" x14ac:dyDescent="0.25">
      <c r="A11" s="139" t="s">
        <v>25</v>
      </c>
      <c r="B11" s="139" t="s">
        <v>26</v>
      </c>
      <c r="C11" s="135"/>
      <c r="D11" s="129"/>
      <c r="E11" s="129"/>
      <c r="F11" s="129"/>
      <c r="G11" s="135"/>
      <c r="H11" s="130"/>
      <c r="I11" s="130" t="s">
        <v>717</v>
      </c>
      <c r="J11" s="130"/>
      <c r="K11" s="135"/>
      <c r="L11" s="130"/>
      <c r="M11" s="130" t="s">
        <v>717</v>
      </c>
      <c r="N11" s="130"/>
      <c r="O11" s="135"/>
      <c r="P11" s="130" t="s">
        <v>721</v>
      </c>
      <c r="Q11" s="130" t="s">
        <v>717</v>
      </c>
      <c r="R11" s="135" t="s">
        <v>720</v>
      </c>
    </row>
    <row r="12" spans="1:18" ht="15.75" x14ac:dyDescent="0.25">
      <c r="A12" s="139" t="s">
        <v>1575</v>
      </c>
      <c r="B12" s="139" t="s">
        <v>1576</v>
      </c>
      <c r="C12" s="135"/>
      <c r="D12" s="129" t="s">
        <v>721</v>
      </c>
      <c r="E12" s="129" t="s">
        <v>717</v>
      </c>
      <c r="F12" s="129" t="s">
        <v>720</v>
      </c>
      <c r="G12" s="135"/>
      <c r="H12" s="130" t="s">
        <v>721</v>
      </c>
      <c r="I12" s="130" t="s">
        <v>717</v>
      </c>
      <c r="J12" s="130" t="s">
        <v>720</v>
      </c>
      <c r="K12" s="135"/>
      <c r="L12" s="130" t="s">
        <v>721</v>
      </c>
      <c r="M12" s="130" t="s">
        <v>717</v>
      </c>
      <c r="N12" s="130"/>
      <c r="O12" s="135"/>
      <c r="P12" s="130" t="s">
        <v>721</v>
      </c>
      <c r="Q12" s="130" t="s">
        <v>717</v>
      </c>
      <c r="R12" s="135"/>
    </row>
    <row r="13" spans="1:18" ht="15.75" x14ac:dyDescent="0.25">
      <c r="A13" s="139" t="s">
        <v>27</v>
      </c>
      <c r="B13" s="139" t="s">
        <v>28</v>
      </c>
      <c r="C13" s="135"/>
      <c r="D13" s="129"/>
      <c r="E13" s="129" t="s">
        <v>717</v>
      </c>
      <c r="F13" s="129" t="s">
        <v>720</v>
      </c>
      <c r="G13" s="135"/>
      <c r="H13" s="130"/>
      <c r="I13" s="130" t="s">
        <v>717</v>
      </c>
      <c r="J13" s="130" t="s">
        <v>720</v>
      </c>
      <c r="K13" s="135"/>
      <c r="L13" s="130"/>
      <c r="M13" s="130" t="s">
        <v>717</v>
      </c>
      <c r="N13" s="130" t="s">
        <v>720</v>
      </c>
      <c r="O13" s="135"/>
      <c r="P13" s="130" t="s">
        <v>721</v>
      </c>
      <c r="Q13" s="130" t="s">
        <v>717</v>
      </c>
      <c r="R13" s="135" t="s">
        <v>720</v>
      </c>
    </row>
    <row r="14" spans="1:18" ht="15.75" x14ac:dyDescent="0.25">
      <c r="A14" s="139" t="s">
        <v>29</v>
      </c>
      <c r="B14" s="139" t="s">
        <v>30</v>
      </c>
      <c r="C14" s="135"/>
      <c r="D14" s="129" t="s">
        <v>721</v>
      </c>
      <c r="E14" s="129" t="s">
        <v>717</v>
      </c>
      <c r="F14" s="129" t="s">
        <v>720</v>
      </c>
      <c r="G14" s="135"/>
      <c r="H14" s="130" t="s">
        <v>721</v>
      </c>
      <c r="I14" s="130" t="s">
        <v>717</v>
      </c>
      <c r="J14" s="130" t="s">
        <v>720</v>
      </c>
      <c r="K14" s="135"/>
      <c r="L14" s="130"/>
      <c r="M14" s="130" t="s">
        <v>717</v>
      </c>
      <c r="N14" s="130"/>
      <c r="O14" s="135"/>
      <c r="P14" s="130"/>
      <c r="Q14" s="130" t="s">
        <v>717</v>
      </c>
      <c r="R14" s="135" t="s">
        <v>720</v>
      </c>
    </row>
    <row r="15" spans="1:18" ht="15.75" x14ac:dyDescent="0.25">
      <c r="A15" s="139" t="s">
        <v>1490</v>
      </c>
      <c r="B15" s="139" t="s">
        <v>1491</v>
      </c>
      <c r="C15" s="135"/>
      <c r="D15" s="129"/>
      <c r="E15" s="129"/>
      <c r="F15" s="129"/>
      <c r="G15" s="135"/>
      <c r="H15" s="130"/>
      <c r="I15" s="130"/>
      <c r="J15" s="130"/>
      <c r="K15" s="135"/>
      <c r="L15" s="130"/>
      <c r="M15" s="130"/>
      <c r="N15" s="130"/>
      <c r="O15" s="135"/>
      <c r="P15" s="130"/>
      <c r="Q15" s="130" t="s">
        <v>717</v>
      </c>
      <c r="R15" s="135" t="s">
        <v>720</v>
      </c>
    </row>
    <row r="16" spans="1:18" ht="15.75" x14ac:dyDescent="0.25">
      <c r="A16" s="139" t="s">
        <v>1492</v>
      </c>
      <c r="B16" s="139" t="s">
        <v>1493</v>
      </c>
      <c r="C16" s="135"/>
      <c r="D16" s="129"/>
      <c r="E16" s="129"/>
      <c r="F16" s="129"/>
      <c r="G16" s="135"/>
      <c r="H16" s="130"/>
      <c r="I16" s="130"/>
      <c r="J16" s="130"/>
      <c r="K16" s="135"/>
      <c r="L16" s="130"/>
      <c r="M16" s="130"/>
      <c r="N16" s="130"/>
      <c r="O16" s="135"/>
      <c r="P16" s="130"/>
      <c r="Q16" s="130" t="s">
        <v>717</v>
      </c>
      <c r="R16" s="135" t="s">
        <v>720</v>
      </c>
    </row>
    <row r="17" spans="1:18" ht="15.75" x14ac:dyDescent="0.25">
      <c r="A17" s="139" t="s">
        <v>1556</v>
      </c>
      <c r="B17" s="139" t="s">
        <v>1557</v>
      </c>
      <c r="C17" s="135"/>
      <c r="D17" s="129" t="s">
        <v>721</v>
      </c>
      <c r="E17" s="129" t="s">
        <v>717</v>
      </c>
      <c r="F17" s="129"/>
      <c r="G17" s="135"/>
      <c r="H17" s="130" t="s">
        <v>721</v>
      </c>
      <c r="I17" s="130" t="s">
        <v>717</v>
      </c>
      <c r="J17" s="130"/>
      <c r="K17" s="135"/>
      <c r="L17" s="130" t="s">
        <v>721</v>
      </c>
      <c r="M17" s="130"/>
      <c r="N17" s="130"/>
      <c r="O17" s="135"/>
      <c r="P17" s="130"/>
      <c r="Q17" s="130"/>
      <c r="R17" s="135" t="s">
        <v>720</v>
      </c>
    </row>
    <row r="18" spans="1:18" ht="15.75" x14ac:dyDescent="0.25">
      <c r="A18" s="139" t="s">
        <v>31</v>
      </c>
      <c r="B18" s="139" t="s">
        <v>32</v>
      </c>
      <c r="C18" s="135"/>
      <c r="D18" s="129"/>
      <c r="E18" s="129"/>
      <c r="F18" s="129"/>
      <c r="G18" s="135"/>
      <c r="H18" s="130"/>
      <c r="I18" s="130"/>
      <c r="J18" s="130"/>
      <c r="K18" s="135"/>
      <c r="L18" s="130"/>
      <c r="M18" s="130"/>
      <c r="N18" s="130"/>
      <c r="O18" s="135"/>
      <c r="P18" s="130"/>
      <c r="Q18" s="130"/>
      <c r="R18" s="135" t="s">
        <v>720</v>
      </c>
    </row>
    <row r="19" spans="1:18" ht="15.75" x14ac:dyDescent="0.25">
      <c r="A19" s="139" t="s">
        <v>33</v>
      </c>
      <c r="B19" s="139" t="s">
        <v>34</v>
      </c>
      <c r="C19" s="135"/>
      <c r="D19" s="129"/>
      <c r="E19" s="129" t="s">
        <v>717</v>
      </c>
      <c r="F19" s="129"/>
      <c r="G19" s="135"/>
      <c r="H19" s="130"/>
      <c r="I19" s="130" t="s">
        <v>717</v>
      </c>
      <c r="J19" s="130"/>
      <c r="K19" s="135"/>
      <c r="L19" s="130"/>
      <c r="M19" s="130" t="s">
        <v>717</v>
      </c>
      <c r="N19" s="130"/>
      <c r="O19" s="135"/>
      <c r="P19" s="130"/>
      <c r="Q19" s="130" t="s">
        <v>717</v>
      </c>
      <c r="R19" s="135"/>
    </row>
    <row r="20" spans="1:18" ht="15.75" x14ac:dyDescent="0.25">
      <c r="A20" s="139" t="s">
        <v>35</v>
      </c>
      <c r="B20" s="139" t="s">
        <v>36</v>
      </c>
      <c r="C20" s="135"/>
      <c r="D20" s="129"/>
      <c r="E20" s="129"/>
      <c r="F20" s="129" t="s">
        <v>720</v>
      </c>
      <c r="G20" s="135"/>
      <c r="H20" s="130"/>
      <c r="I20" s="130"/>
      <c r="J20" s="130" t="s">
        <v>720</v>
      </c>
      <c r="K20" s="135"/>
      <c r="L20" s="130"/>
      <c r="M20" s="130"/>
      <c r="N20" s="130" t="s">
        <v>720</v>
      </c>
      <c r="O20" s="135"/>
      <c r="P20" s="130" t="s">
        <v>721</v>
      </c>
      <c r="Q20" s="130"/>
      <c r="R20" s="135"/>
    </row>
    <row r="21" spans="1:18" ht="15.75" x14ac:dyDescent="0.25">
      <c r="A21" s="139" t="s">
        <v>37</v>
      </c>
      <c r="B21" s="139" t="s">
        <v>38</v>
      </c>
      <c r="C21" s="135"/>
      <c r="D21" s="129" t="s">
        <v>721</v>
      </c>
      <c r="E21" s="129"/>
      <c r="F21" s="129" t="s">
        <v>720</v>
      </c>
      <c r="G21" s="135"/>
      <c r="H21" s="130" t="s">
        <v>721</v>
      </c>
      <c r="I21" s="130"/>
      <c r="J21" s="130" t="s">
        <v>720</v>
      </c>
      <c r="K21" s="135"/>
      <c r="L21" s="130" t="s">
        <v>721</v>
      </c>
      <c r="M21" s="130"/>
      <c r="N21" s="130"/>
      <c r="O21" s="135"/>
      <c r="P21" s="130"/>
      <c r="Q21" s="130" t="s">
        <v>717</v>
      </c>
      <c r="R21" s="135"/>
    </row>
    <row r="22" spans="1:18" x14ac:dyDescent="0.2">
      <c r="A22" s="138" t="s">
        <v>854</v>
      </c>
      <c r="B22" s="138" t="s">
        <v>855</v>
      </c>
      <c r="C22" s="135"/>
      <c r="D22" s="129"/>
      <c r="E22" s="129" t="s">
        <v>717</v>
      </c>
      <c r="F22" s="129"/>
      <c r="G22" s="129"/>
      <c r="H22" s="130" t="s">
        <v>721</v>
      </c>
      <c r="I22" s="130"/>
      <c r="J22" s="130"/>
      <c r="K22" s="130"/>
      <c r="L22" s="130" t="s">
        <v>721</v>
      </c>
      <c r="M22" s="130"/>
      <c r="N22" s="130" t="s">
        <v>720</v>
      </c>
      <c r="O22" s="130"/>
      <c r="P22" s="130" t="s">
        <v>721</v>
      </c>
      <c r="Q22" s="130" t="s">
        <v>717</v>
      </c>
      <c r="R22" s="130" t="s">
        <v>720</v>
      </c>
    </row>
    <row r="23" spans="1:18" x14ac:dyDescent="0.2">
      <c r="A23" s="138" t="s">
        <v>872</v>
      </c>
      <c r="B23" s="138" t="s">
        <v>873</v>
      </c>
      <c r="C23" s="135"/>
      <c r="D23" s="129" t="s">
        <v>721</v>
      </c>
      <c r="E23" s="129" t="s">
        <v>717</v>
      </c>
      <c r="F23" s="129" t="s">
        <v>720</v>
      </c>
      <c r="G23" s="129"/>
      <c r="H23" s="130"/>
      <c r="I23" s="130" t="s">
        <v>717</v>
      </c>
      <c r="J23" s="130" t="s">
        <v>720</v>
      </c>
      <c r="K23" s="130"/>
      <c r="L23" s="130" t="s">
        <v>721</v>
      </c>
      <c r="M23" s="130" t="s">
        <v>717</v>
      </c>
      <c r="N23" s="130" t="s">
        <v>720</v>
      </c>
      <c r="O23" s="130"/>
      <c r="P23" s="130" t="s">
        <v>721</v>
      </c>
      <c r="Q23" s="130" t="s">
        <v>717</v>
      </c>
      <c r="R23" s="130" t="s">
        <v>720</v>
      </c>
    </row>
    <row r="24" spans="1:18" x14ac:dyDescent="0.2">
      <c r="A24" s="138" t="s">
        <v>1220</v>
      </c>
      <c r="B24" s="138" t="s">
        <v>1221</v>
      </c>
      <c r="C24" s="135"/>
      <c r="D24" s="129" t="s">
        <v>721</v>
      </c>
      <c r="E24" s="129"/>
      <c r="F24" s="129" t="s">
        <v>720</v>
      </c>
      <c r="G24" s="129"/>
      <c r="H24" s="130"/>
      <c r="I24" s="130"/>
      <c r="J24" s="130" t="s">
        <v>720</v>
      </c>
      <c r="K24" s="130"/>
      <c r="L24" s="130"/>
      <c r="M24" s="130" t="s">
        <v>717</v>
      </c>
      <c r="N24" s="130"/>
      <c r="O24" s="130"/>
      <c r="P24" s="130"/>
      <c r="Q24" s="130" t="s">
        <v>717</v>
      </c>
      <c r="R24" s="130" t="s">
        <v>720</v>
      </c>
    </row>
    <row r="25" spans="1:18" x14ac:dyDescent="0.2">
      <c r="A25" s="138" t="s">
        <v>819</v>
      </c>
      <c r="B25" s="138" t="s">
        <v>820</v>
      </c>
      <c r="C25" s="135"/>
      <c r="D25" s="129" t="s">
        <v>721</v>
      </c>
      <c r="E25" s="129"/>
      <c r="F25" s="129"/>
      <c r="G25" s="129"/>
      <c r="H25" s="130" t="s">
        <v>721</v>
      </c>
      <c r="I25" s="130"/>
      <c r="J25" s="130" t="s">
        <v>720</v>
      </c>
      <c r="K25" s="130"/>
      <c r="L25" s="130" t="s">
        <v>721</v>
      </c>
      <c r="M25" s="130"/>
      <c r="N25" s="130"/>
      <c r="O25" s="130"/>
      <c r="P25" s="130" t="s">
        <v>721</v>
      </c>
      <c r="Q25" s="130"/>
      <c r="R25" s="130"/>
    </row>
    <row r="26" spans="1:18" x14ac:dyDescent="0.2">
      <c r="A26" s="138" t="s">
        <v>821</v>
      </c>
      <c r="B26" s="138" t="s">
        <v>822</v>
      </c>
      <c r="C26" s="135"/>
      <c r="D26" s="129"/>
      <c r="E26" s="129"/>
      <c r="F26" s="129" t="s">
        <v>720</v>
      </c>
      <c r="G26" s="129"/>
      <c r="H26" s="130"/>
      <c r="I26" s="130"/>
      <c r="J26" s="130"/>
      <c r="K26" s="130"/>
      <c r="L26" s="130"/>
      <c r="M26" s="130"/>
      <c r="N26" s="130" t="s">
        <v>720</v>
      </c>
      <c r="O26" s="130"/>
      <c r="P26" s="130"/>
      <c r="Q26" s="130"/>
      <c r="R26" s="130" t="s">
        <v>720</v>
      </c>
    </row>
    <row r="27" spans="1:18" x14ac:dyDescent="0.2">
      <c r="A27" s="138" t="s">
        <v>823</v>
      </c>
      <c r="B27" s="138" t="s">
        <v>824</v>
      </c>
      <c r="C27" s="135"/>
      <c r="D27" s="129"/>
      <c r="E27" s="129" t="s">
        <v>717</v>
      </c>
      <c r="F27" s="129"/>
      <c r="G27" s="129"/>
      <c r="H27" s="130"/>
      <c r="I27" s="130" t="s">
        <v>717</v>
      </c>
      <c r="J27" s="130"/>
      <c r="K27" s="130"/>
      <c r="L27" s="130"/>
      <c r="M27" s="130" t="s">
        <v>717</v>
      </c>
      <c r="N27" s="130"/>
      <c r="O27" s="130"/>
      <c r="P27" s="130"/>
      <c r="Q27" s="130" t="s">
        <v>717</v>
      </c>
      <c r="R27" s="130"/>
    </row>
    <row r="28" spans="1:18" x14ac:dyDescent="0.2">
      <c r="A28" s="138" t="s">
        <v>825</v>
      </c>
      <c r="B28" s="138" t="s">
        <v>826</v>
      </c>
      <c r="C28" s="135"/>
      <c r="D28" s="129"/>
      <c r="E28" s="129" t="s">
        <v>717</v>
      </c>
      <c r="F28" s="129" t="s">
        <v>720</v>
      </c>
      <c r="G28" s="129"/>
      <c r="H28" s="130"/>
      <c r="I28" s="130" t="s">
        <v>717</v>
      </c>
      <c r="J28" s="130" t="s">
        <v>720</v>
      </c>
      <c r="K28" s="130"/>
      <c r="L28" s="130" t="s">
        <v>721</v>
      </c>
      <c r="M28" s="130" t="s">
        <v>717</v>
      </c>
      <c r="N28" s="130" t="s">
        <v>720</v>
      </c>
      <c r="O28" s="130"/>
      <c r="P28" s="130" t="s">
        <v>721</v>
      </c>
      <c r="Q28" s="130"/>
      <c r="R28" s="130"/>
    </row>
    <row r="29" spans="1:18" x14ac:dyDescent="0.2">
      <c r="A29" s="138" t="s">
        <v>827</v>
      </c>
      <c r="B29" s="138" t="s">
        <v>727</v>
      </c>
      <c r="C29" s="135"/>
      <c r="D29" s="129" t="s">
        <v>721</v>
      </c>
      <c r="E29" s="129"/>
      <c r="F29" s="129"/>
      <c r="G29" s="129"/>
      <c r="H29" s="130"/>
      <c r="I29" s="130"/>
      <c r="J29" s="130"/>
      <c r="K29" s="130"/>
      <c r="L29" s="130" t="s">
        <v>721</v>
      </c>
      <c r="M29" s="130"/>
      <c r="N29" s="130"/>
      <c r="O29" s="130"/>
      <c r="P29" s="130" t="s">
        <v>721</v>
      </c>
      <c r="Q29" s="130"/>
      <c r="R29" s="130"/>
    </row>
    <row r="30" spans="1:18" x14ac:dyDescent="0.2">
      <c r="A30" s="138" t="s">
        <v>828</v>
      </c>
      <c r="B30" s="138" t="s">
        <v>829</v>
      </c>
      <c r="C30" s="135"/>
      <c r="D30" s="129"/>
      <c r="E30" s="129"/>
      <c r="F30" s="129"/>
      <c r="G30" s="129"/>
      <c r="H30" s="130" t="s">
        <v>721</v>
      </c>
      <c r="I30" s="130"/>
      <c r="J30" s="130"/>
      <c r="K30" s="130"/>
      <c r="L30" s="130" t="s">
        <v>721</v>
      </c>
      <c r="M30" s="130"/>
      <c r="N30" s="130"/>
      <c r="O30" s="130"/>
      <c r="P30" s="130" t="s">
        <v>721</v>
      </c>
      <c r="Q30" s="130"/>
      <c r="R30" s="130"/>
    </row>
    <row r="31" spans="1:18" x14ac:dyDescent="0.2">
      <c r="A31" s="138" t="s">
        <v>830</v>
      </c>
      <c r="B31" s="138" t="s">
        <v>831</v>
      </c>
      <c r="C31" s="135"/>
      <c r="D31" s="129"/>
      <c r="E31" s="129"/>
      <c r="F31" s="129"/>
      <c r="G31" s="129"/>
      <c r="H31" s="130"/>
      <c r="I31" s="130"/>
      <c r="J31" s="130" t="s">
        <v>720</v>
      </c>
      <c r="K31" s="130"/>
      <c r="L31" s="130"/>
      <c r="M31" s="130"/>
      <c r="N31" s="130" t="s">
        <v>720</v>
      </c>
      <c r="O31" s="130"/>
      <c r="P31" s="130"/>
      <c r="Q31" s="130"/>
      <c r="R31" s="130" t="s">
        <v>720</v>
      </c>
    </row>
    <row r="32" spans="1:18" x14ac:dyDescent="0.2">
      <c r="A32" s="138" t="s">
        <v>834</v>
      </c>
      <c r="B32" s="138" t="s">
        <v>835</v>
      </c>
      <c r="C32" s="135"/>
      <c r="D32" s="129"/>
      <c r="E32" s="129" t="s">
        <v>717</v>
      </c>
      <c r="F32" s="129"/>
      <c r="G32" s="129"/>
      <c r="H32" s="130"/>
      <c r="I32" s="130"/>
      <c r="J32" s="130" t="s">
        <v>720</v>
      </c>
      <c r="K32" s="130"/>
      <c r="L32" s="130"/>
      <c r="M32" s="130"/>
      <c r="N32" s="130"/>
      <c r="O32" s="130"/>
      <c r="P32" s="130" t="s">
        <v>721</v>
      </c>
      <c r="Q32" s="130"/>
      <c r="R32" s="130"/>
    </row>
    <row r="33" spans="1:18" x14ac:dyDescent="0.2">
      <c r="A33" s="138" t="s">
        <v>836</v>
      </c>
      <c r="B33" s="138" t="s">
        <v>837</v>
      </c>
      <c r="C33" s="135"/>
      <c r="D33" s="129"/>
      <c r="E33" s="129"/>
      <c r="F33" s="129"/>
      <c r="G33" s="129"/>
      <c r="H33" s="130" t="s">
        <v>721</v>
      </c>
      <c r="I33" s="130"/>
      <c r="J33" s="130"/>
      <c r="K33" s="130"/>
      <c r="L33" s="130"/>
      <c r="M33" s="130" t="s">
        <v>717</v>
      </c>
      <c r="N33" s="130"/>
      <c r="O33" s="130"/>
      <c r="P33" s="130"/>
      <c r="Q33" s="130"/>
      <c r="R33" s="130" t="s">
        <v>720</v>
      </c>
    </row>
    <row r="34" spans="1:18" x14ac:dyDescent="0.2">
      <c r="A34" s="138" t="s">
        <v>838</v>
      </c>
      <c r="B34" s="138" t="s">
        <v>839</v>
      </c>
      <c r="C34" s="135"/>
      <c r="D34" s="129" t="s">
        <v>721</v>
      </c>
      <c r="E34" s="129"/>
      <c r="F34" s="129"/>
      <c r="G34" s="129"/>
      <c r="H34" s="130"/>
      <c r="I34" s="130" t="s">
        <v>717</v>
      </c>
      <c r="J34" s="130"/>
      <c r="K34" s="130"/>
      <c r="L34" s="130"/>
      <c r="M34" s="130"/>
      <c r="N34" s="130" t="s">
        <v>720</v>
      </c>
      <c r="O34" s="130"/>
      <c r="P34" s="130"/>
      <c r="Q34" s="130"/>
      <c r="R34" s="130"/>
    </row>
    <row r="35" spans="1:18" x14ac:dyDescent="0.2">
      <c r="A35" s="138" t="s">
        <v>840</v>
      </c>
      <c r="B35" s="138" t="s">
        <v>841</v>
      </c>
      <c r="C35" s="135"/>
      <c r="D35" s="129"/>
      <c r="E35" s="129"/>
      <c r="F35" s="129" t="s">
        <v>720</v>
      </c>
      <c r="G35" s="129"/>
      <c r="H35" s="130"/>
      <c r="I35" s="130"/>
      <c r="J35" s="130"/>
      <c r="K35" s="130"/>
      <c r="L35" s="130" t="s">
        <v>721</v>
      </c>
      <c r="M35" s="130"/>
      <c r="N35" s="130"/>
      <c r="O35" s="130"/>
      <c r="P35" s="130"/>
      <c r="Q35" s="130" t="s">
        <v>717</v>
      </c>
      <c r="R35" s="130"/>
    </row>
    <row r="36" spans="1:18" x14ac:dyDescent="0.2">
      <c r="A36" s="138" t="s">
        <v>842</v>
      </c>
      <c r="B36" s="138" t="s">
        <v>843</v>
      </c>
      <c r="C36" s="135"/>
      <c r="D36" s="129"/>
      <c r="E36" s="129" t="s">
        <v>717</v>
      </c>
      <c r="F36" s="129"/>
      <c r="G36" s="129"/>
      <c r="H36" s="130"/>
      <c r="I36" s="130"/>
      <c r="J36" s="130" t="s">
        <v>720</v>
      </c>
      <c r="K36" s="130"/>
      <c r="L36" s="130"/>
      <c r="M36" s="130"/>
      <c r="N36" s="130"/>
      <c r="O36" s="130"/>
      <c r="P36" s="130" t="s">
        <v>721</v>
      </c>
      <c r="Q36" s="130"/>
      <c r="R36" s="130"/>
    </row>
    <row r="37" spans="1:18" x14ac:dyDescent="0.2">
      <c r="A37" s="138" t="s">
        <v>844</v>
      </c>
      <c r="B37" s="138" t="s">
        <v>845</v>
      </c>
      <c r="C37" s="135"/>
      <c r="D37" s="129"/>
      <c r="E37" s="129"/>
      <c r="F37" s="129"/>
      <c r="G37" s="129"/>
      <c r="H37" s="130" t="s">
        <v>721</v>
      </c>
      <c r="I37" s="130"/>
      <c r="J37" s="130"/>
      <c r="K37" s="130"/>
      <c r="L37" s="130"/>
      <c r="M37" s="130" t="s">
        <v>717</v>
      </c>
      <c r="N37" s="130"/>
      <c r="O37" s="130"/>
      <c r="P37" s="130"/>
      <c r="Q37" s="130"/>
      <c r="R37" s="130" t="s">
        <v>720</v>
      </c>
    </row>
    <row r="38" spans="1:18" x14ac:dyDescent="0.2">
      <c r="A38" s="138" t="s">
        <v>848</v>
      </c>
      <c r="B38" s="138" t="s">
        <v>849</v>
      </c>
      <c r="C38" s="135"/>
      <c r="D38" s="129" t="s">
        <v>721</v>
      </c>
      <c r="E38" s="129"/>
      <c r="F38" s="129"/>
      <c r="G38" s="129"/>
      <c r="H38" s="130" t="s">
        <v>721</v>
      </c>
      <c r="I38" s="130"/>
      <c r="J38" s="130" t="s">
        <v>720</v>
      </c>
      <c r="K38" s="130"/>
      <c r="L38" s="130"/>
      <c r="M38" s="130"/>
      <c r="N38" s="130"/>
      <c r="O38" s="130"/>
      <c r="P38" s="130"/>
      <c r="Q38" s="130"/>
      <c r="R38" s="130" t="s">
        <v>720</v>
      </c>
    </row>
    <row r="39" spans="1:18" x14ac:dyDescent="0.2">
      <c r="A39" s="138" t="s">
        <v>850</v>
      </c>
      <c r="B39" s="138" t="s">
        <v>851</v>
      </c>
      <c r="C39" s="135"/>
      <c r="D39" s="129"/>
      <c r="E39" s="129"/>
      <c r="F39" s="129"/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 t="s">
        <v>720</v>
      </c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4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26" style="142" customWidth="1"/>
    <col min="2" max="2" width="17.28515625" style="142" customWidth="1"/>
    <col min="3" max="3" width="10.85546875" style="127" customWidth="1"/>
    <col min="4" max="4" width="9.7109375" style="127" customWidth="1"/>
    <col min="5" max="6" width="5.7109375" style="127" customWidth="1"/>
    <col min="7" max="7" width="11" style="127" customWidth="1"/>
    <col min="8" max="8" width="11.425781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39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8"/>
      <c r="C5" s="135"/>
      <c r="D5" s="129" t="s">
        <v>695</v>
      </c>
      <c r="E5" s="137"/>
      <c r="F5" s="137"/>
      <c r="G5" s="137"/>
      <c r="H5" s="129" t="s">
        <v>695</v>
      </c>
      <c r="I5" s="135"/>
      <c r="J5" s="135"/>
      <c r="K5" s="135"/>
      <c r="L5" s="129" t="s">
        <v>695</v>
      </c>
      <c r="M5" s="135"/>
      <c r="N5" s="135"/>
      <c r="O5" s="135"/>
      <c r="P5" s="129" t="s">
        <v>695</v>
      </c>
      <c r="Q5" s="135"/>
      <c r="R5" s="135"/>
    </row>
    <row r="6" spans="1:18" x14ac:dyDescent="0.2">
      <c r="A6" s="138"/>
      <c r="B6" s="138"/>
      <c r="C6" s="135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30"/>
      <c r="R6" s="130"/>
    </row>
    <row r="7" spans="1:18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8"/>
      <c r="B8" s="138"/>
      <c r="C8" s="129"/>
      <c r="D8" s="129"/>
      <c r="E8" s="129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5"/>
    </row>
    <row r="9" spans="1:18" ht="15.75" x14ac:dyDescent="0.25">
      <c r="A9" s="139" t="s">
        <v>23</v>
      </c>
      <c r="B9" s="139" t="s">
        <v>24</v>
      </c>
      <c r="C9" s="135"/>
      <c r="D9" s="129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5"/>
      <c r="P9" s="130" t="s">
        <v>721</v>
      </c>
      <c r="Q9" s="130" t="s">
        <v>717</v>
      </c>
      <c r="R9" s="135" t="s">
        <v>720</v>
      </c>
    </row>
    <row r="10" spans="1:18" ht="15.75" x14ac:dyDescent="0.25">
      <c r="A10" s="139" t="s">
        <v>1488</v>
      </c>
      <c r="B10" s="139" t="s">
        <v>1489</v>
      </c>
      <c r="C10" s="135"/>
      <c r="D10" s="129" t="s">
        <v>721</v>
      </c>
      <c r="E10" s="129" t="s">
        <v>717</v>
      </c>
      <c r="F10" s="129" t="s">
        <v>720</v>
      </c>
      <c r="G10" s="135"/>
      <c r="H10" s="130" t="s">
        <v>721</v>
      </c>
      <c r="I10" s="130" t="s">
        <v>717</v>
      </c>
      <c r="J10" s="130" t="s">
        <v>720</v>
      </c>
      <c r="K10" s="135"/>
      <c r="L10" s="130" t="s">
        <v>721</v>
      </c>
      <c r="M10" s="130" t="s">
        <v>717</v>
      </c>
      <c r="N10" s="130" t="s">
        <v>720</v>
      </c>
      <c r="O10" s="135"/>
      <c r="P10" s="130" t="s">
        <v>721</v>
      </c>
      <c r="Q10" s="130" t="s">
        <v>717</v>
      </c>
      <c r="R10" s="135" t="s">
        <v>720</v>
      </c>
    </row>
    <row r="11" spans="1:18" ht="15.75" x14ac:dyDescent="0.25">
      <c r="A11" s="139" t="s">
        <v>40</v>
      </c>
      <c r="B11" s="139" t="s">
        <v>41</v>
      </c>
      <c r="C11" s="135"/>
      <c r="D11" s="129"/>
      <c r="E11" s="129"/>
      <c r="F11" s="129"/>
      <c r="G11" s="135"/>
      <c r="H11" s="130"/>
      <c r="I11" s="130"/>
      <c r="J11" s="130"/>
      <c r="K11" s="135"/>
      <c r="L11" s="130"/>
      <c r="M11" s="130"/>
      <c r="N11" s="130" t="s">
        <v>720</v>
      </c>
      <c r="O11" s="135"/>
      <c r="P11" s="130"/>
      <c r="Q11" s="130" t="s">
        <v>717</v>
      </c>
      <c r="R11" s="135"/>
    </row>
    <row r="12" spans="1:18" ht="15.75" x14ac:dyDescent="0.25">
      <c r="A12" s="139" t="s">
        <v>25</v>
      </c>
      <c r="B12" s="139" t="s">
        <v>26</v>
      </c>
      <c r="C12" s="135"/>
      <c r="D12" s="129"/>
      <c r="E12" s="129"/>
      <c r="F12" s="129"/>
      <c r="G12" s="135"/>
      <c r="H12" s="130"/>
      <c r="I12" s="130" t="s">
        <v>717</v>
      </c>
      <c r="J12" s="130"/>
      <c r="K12" s="135"/>
      <c r="L12" s="130"/>
      <c r="M12" s="130" t="s">
        <v>717</v>
      </c>
      <c r="N12" s="130"/>
      <c r="O12" s="135"/>
      <c r="P12" s="130" t="s">
        <v>721</v>
      </c>
      <c r="Q12" s="130" t="s">
        <v>717</v>
      </c>
      <c r="R12" s="135" t="s">
        <v>720</v>
      </c>
    </row>
    <row r="13" spans="1:18" ht="15.75" x14ac:dyDescent="0.25">
      <c r="A13" s="139" t="s">
        <v>25</v>
      </c>
      <c r="B13" s="139" t="s">
        <v>42</v>
      </c>
      <c r="C13" s="135"/>
      <c r="D13" s="129"/>
      <c r="E13" s="129"/>
      <c r="F13" s="129"/>
      <c r="G13" s="135"/>
      <c r="H13" s="130"/>
      <c r="I13" s="130"/>
      <c r="J13" s="130"/>
      <c r="K13" s="135"/>
      <c r="L13" s="130"/>
      <c r="M13" s="130"/>
      <c r="N13" s="130"/>
      <c r="O13" s="135"/>
      <c r="P13" s="130" t="s">
        <v>721</v>
      </c>
      <c r="Q13" s="130"/>
      <c r="R13" s="135"/>
    </row>
    <row r="14" spans="1:18" ht="15.75" x14ac:dyDescent="0.25">
      <c r="A14" s="139" t="s">
        <v>43</v>
      </c>
      <c r="B14" s="139" t="s">
        <v>44</v>
      </c>
      <c r="C14" s="135"/>
      <c r="D14" s="129" t="s">
        <v>721</v>
      </c>
      <c r="E14" s="129" t="s">
        <v>717</v>
      </c>
      <c r="F14" s="129"/>
      <c r="G14" s="135"/>
      <c r="H14" s="130" t="s">
        <v>721</v>
      </c>
      <c r="I14" s="130" t="s">
        <v>717</v>
      </c>
      <c r="J14" s="130"/>
      <c r="K14" s="135"/>
      <c r="L14" s="130"/>
      <c r="M14" s="130" t="s">
        <v>717</v>
      </c>
      <c r="N14" s="130"/>
      <c r="O14" s="135"/>
      <c r="P14" s="130"/>
      <c r="Q14" s="130"/>
      <c r="R14" s="135"/>
    </row>
  </sheetData>
  <phoneticPr fontId="12" type="noConversion"/>
  <pageMargins left="0.25" right="0.25" top="0.5" bottom="0.81" header="0.5" footer="0.5"/>
  <pageSetup scale="68" orientation="landscape" horizontalDpi="300" verticalDpi="300" r:id="rId1"/>
  <headerFooter alignWithMargins="0">
    <oddFooter>&amp;L&amp;D&amp;CED_UN.xls&amp;RPage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9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710937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9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9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9" ht="15.75" x14ac:dyDescent="0.25">
      <c r="A3" s="124" t="s">
        <v>693</v>
      </c>
      <c r="B3" s="125" t="s">
        <v>45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9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9" x14ac:dyDescent="0.2">
      <c r="A5" s="138"/>
      <c r="B5" s="138"/>
      <c r="C5" s="138"/>
      <c r="D5" s="129" t="s">
        <v>695</v>
      </c>
      <c r="E5" s="137"/>
      <c r="F5" s="137"/>
      <c r="G5" s="137"/>
      <c r="H5" s="129" t="s">
        <v>695</v>
      </c>
      <c r="I5" s="138"/>
      <c r="J5" s="138"/>
      <c r="K5" s="138"/>
      <c r="L5" s="129" t="s">
        <v>695</v>
      </c>
      <c r="M5" s="138"/>
      <c r="N5" s="138"/>
      <c r="O5" s="138"/>
      <c r="P5" s="129" t="s">
        <v>695</v>
      </c>
      <c r="Q5" s="138"/>
      <c r="R5" s="138"/>
    </row>
    <row r="6" spans="1:19" x14ac:dyDescent="0.2">
      <c r="A6" s="138"/>
      <c r="B6" s="138"/>
      <c r="C6" s="138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45"/>
      <c r="R6" s="145"/>
    </row>
    <row r="7" spans="1:19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8" t="s">
        <v>704</v>
      </c>
      <c r="I7" s="130" t="s">
        <v>705</v>
      </c>
      <c r="J7" s="130" t="s">
        <v>706</v>
      </c>
      <c r="K7" s="130" t="s">
        <v>707</v>
      </c>
      <c r="L7" s="138" t="s">
        <v>708</v>
      </c>
      <c r="M7" s="130" t="s">
        <v>709</v>
      </c>
      <c r="N7" s="130" t="s">
        <v>710</v>
      </c>
      <c r="O7" s="130" t="s">
        <v>711</v>
      </c>
      <c r="P7" s="138" t="s">
        <v>712</v>
      </c>
      <c r="Q7" s="146" t="s">
        <v>713</v>
      </c>
      <c r="R7" s="146" t="s">
        <v>714</v>
      </c>
    </row>
    <row r="8" spans="1:19" ht="16.5" customHeight="1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8"/>
      <c r="S8" s="153"/>
    </row>
    <row r="9" spans="1:19" ht="15.75" x14ac:dyDescent="0.25">
      <c r="A9" s="139" t="s">
        <v>46</v>
      </c>
      <c r="B9" s="139" t="s">
        <v>47</v>
      </c>
      <c r="C9" s="135"/>
      <c r="D9" s="140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8"/>
      <c r="P9" s="130"/>
      <c r="Q9" s="130"/>
      <c r="R9" s="138"/>
    </row>
    <row r="10" spans="1:19" ht="15.75" x14ac:dyDescent="0.25">
      <c r="A10" s="139" t="s">
        <v>48</v>
      </c>
      <c r="B10" s="139" t="s">
        <v>1442</v>
      </c>
      <c r="C10" s="135"/>
      <c r="D10" s="140"/>
      <c r="E10" s="129" t="s">
        <v>717</v>
      </c>
      <c r="F10" s="129"/>
      <c r="G10" s="135"/>
      <c r="H10" s="130"/>
      <c r="I10" s="130" t="s">
        <v>717</v>
      </c>
      <c r="J10" s="130"/>
      <c r="K10" s="135"/>
      <c r="L10" s="130"/>
      <c r="M10" s="130"/>
      <c r="N10" s="130"/>
      <c r="O10" s="138"/>
      <c r="P10" s="130"/>
      <c r="Q10" s="130"/>
      <c r="R10" s="138"/>
    </row>
    <row r="11" spans="1:19" ht="15.75" x14ac:dyDescent="0.25">
      <c r="A11" s="139" t="s">
        <v>49</v>
      </c>
      <c r="B11" s="139" t="s">
        <v>1444</v>
      </c>
      <c r="C11" s="135"/>
      <c r="D11" s="140"/>
      <c r="E11" s="129"/>
      <c r="F11" s="129" t="s">
        <v>720</v>
      </c>
      <c r="G11" s="135"/>
      <c r="H11" s="130"/>
      <c r="I11" s="130"/>
      <c r="J11" s="130" t="s">
        <v>720</v>
      </c>
      <c r="K11" s="135"/>
      <c r="L11" s="130"/>
      <c r="M11" s="130"/>
      <c r="N11" s="130"/>
      <c r="O11" s="138"/>
      <c r="P11" s="130"/>
      <c r="Q11" s="130" t="s">
        <v>717</v>
      </c>
      <c r="R11" s="138" t="s">
        <v>720</v>
      </c>
    </row>
    <row r="12" spans="1:19" ht="15.75" x14ac:dyDescent="0.25">
      <c r="A12" s="139" t="s">
        <v>50</v>
      </c>
      <c r="B12" s="139" t="s">
        <v>51</v>
      </c>
      <c r="C12" s="135"/>
      <c r="D12" s="140" t="s">
        <v>721</v>
      </c>
      <c r="E12" s="129"/>
      <c r="F12" s="129"/>
      <c r="G12" s="135"/>
      <c r="H12" s="130" t="s">
        <v>721</v>
      </c>
      <c r="I12" s="130"/>
      <c r="J12" s="130"/>
      <c r="K12" s="135"/>
      <c r="L12" s="130" t="s">
        <v>721</v>
      </c>
      <c r="M12" s="130"/>
      <c r="N12" s="130"/>
      <c r="O12" s="138"/>
      <c r="P12" s="130" t="s">
        <v>721</v>
      </c>
      <c r="Q12" s="130"/>
      <c r="R12" s="138"/>
    </row>
    <row r="13" spans="1:19" ht="15.75" x14ac:dyDescent="0.25">
      <c r="A13" s="139" t="s">
        <v>52</v>
      </c>
      <c r="B13" s="139" t="s">
        <v>53</v>
      </c>
      <c r="C13" s="135"/>
      <c r="D13" s="140"/>
      <c r="E13" s="129" t="s">
        <v>717</v>
      </c>
      <c r="F13" s="129"/>
      <c r="G13" s="135"/>
      <c r="H13" s="130"/>
      <c r="I13" s="130"/>
      <c r="J13" s="130"/>
      <c r="K13" s="135"/>
      <c r="L13" s="130"/>
      <c r="M13" s="130"/>
      <c r="N13" s="130"/>
      <c r="O13" s="138"/>
      <c r="P13" s="130"/>
      <c r="Q13" s="130"/>
      <c r="R13" s="138"/>
    </row>
    <row r="14" spans="1:19" ht="15.75" x14ac:dyDescent="0.25">
      <c r="A14" s="139" t="s">
        <v>54</v>
      </c>
      <c r="B14" s="139" t="s">
        <v>55</v>
      </c>
      <c r="C14" s="135"/>
      <c r="D14" s="140"/>
      <c r="E14" s="129"/>
      <c r="F14" s="129"/>
      <c r="G14" s="135"/>
      <c r="H14" s="130"/>
      <c r="I14" s="130"/>
      <c r="J14" s="130"/>
      <c r="K14" s="135"/>
      <c r="L14" s="130"/>
      <c r="M14" s="130"/>
      <c r="N14" s="130"/>
      <c r="O14" s="138"/>
      <c r="P14" s="130"/>
      <c r="Q14" s="130"/>
      <c r="R14" s="138"/>
    </row>
    <row r="15" spans="1:19" ht="15.75" x14ac:dyDescent="0.25">
      <c r="A15" s="139" t="s">
        <v>56</v>
      </c>
      <c r="B15" s="139" t="s">
        <v>57</v>
      </c>
      <c r="C15" s="135"/>
      <c r="D15" s="140"/>
      <c r="E15" s="129"/>
      <c r="F15" s="129"/>
      <c r="G15" s="135"/>
      <c r="H15" s="130"/>
      <c r="I15" s="130"/>
      <c r="J15" s="130"/>
      <c r="K15" s="135"/>
      <c r="L15" s="130"/>
      <c r="M15" s="130"/>
      <c r="N15" s="130"/>
      <c r="O15" s="138"/>
      <c r="P15" s="130"/>
      <c r="Q15" s="130"/>
      <c r="R15" s="138"/>
    </row>
    <row r="16" spans="1:19" ht="15.75" x14ac:dyDescent="0.25">
      <c r="A16" s="139" t="s">
        <v>58</v>
      </c>
      <c r="B16" s="139" t="s">
        <v>1450</v>
      </c>
      <c r="C16" s="135"/>
      <c r="D16" s="140"/>
      <c r="E16" s="129"/>
      <c r="F16" s="129"/>
      <c r="G16" s="135"/>
      <c r="H16" s="130"/>
      <c r="I16" s="130"/>
      <c r="J16" s="130"/>
      <c r="K16" s="135"/>
      <c r="L16" s="130"/>
      <c r="M16" s="130"/>
      <c r="N16" s="130"/>
      <c r="O16" s="138"/>
      <c r="P16" s="130"/>
      <c r="Q16" s="130"/>
      <c r="R16" s="138" t="s">
        <v>720</v>
      </c>
    </row>
    <row r="17" spans="1:18" ht="15.75" x14ac:dyDescent="0.25">
      <c r="A17" s="139" t="s">
        <v>59</v>
      </c>
      <c r="B17" s="139" t="s">
        <v>60</v>
      </c>
      <c r="C17" s="135"/>
      <c r="D17" s="140"/>
      <c r="E17" s="129"/>
      <c r="F17" s="129"/>
      <c r="G17" s="135"/>
      <c r="H17" s="130"/>
      <c r="I17" s="130"/>
      <c r="J17" s="130"/>
      <c r="K17" s="135"/>
      <c r="L17" s="130"/>
      <c r="M17" s="130"/>
      <c r="N17" s="130"/>
      <c r="O17" s="138"/>
      <c r="P17" s="130"/>
      <c r="Q17" s="130"/>
      <c r="R17" s="138" t="s">
        <v>720</v>
      </c>
    </row>
    <row r="18" spans="1:18" ht="15.75" x14ac:dyDescent="0.25">
      <c r="A18" s="139" t="s">
        <v>61</v>
      </c>
      <c r="B18" s="139" t="s">
        <v>1452</v>
      </c>
      <c r="C18" s="135"/>
      <c r="D18" s="140"/>
      <c r="E18" s="129"/>
      <c r="F18" s="129"/>
      <c r="G18" s="135"/>
      <c r="H18" s="130"/>
      <c r="I18" s="130"/>
      <c r="J18" s="130"/>
      <c r="K18" s="135"/>
      <c r="L18" s="130"/>
      <c r="M18" s="130"/>
      <c r="N18" s="130"/>
      <c r="O18" s="138"/>
      <c r="P18" s="130"/>
      <c r="Q18" s="130"/>
      <c r="R18" s="138" t="s">
        <v>720</v>
      </c>
    </row>
    <row r="19" spans="1:18" ht="15.75" x14ac:dyDescent="0.25">
      <c r="A19" s="139" t="s">
        <v>62</v>
      </c>
      <c r="B19" s="139" t="s">
        <v>1446</v>
      </c>
      <c r="C19" s="135"/>
      <c r="D19" s="140"/>
      <c r="E19" s="129"/>
      <c r="F19" s="129" t="s">
        <v>720</v>
      </c>
      <c r="G19" s="135"/>
      <c r="H19" s="130"/>
      <c r="I19" s="130"/>
      <c r="J19" s="130" t="s">
        <v>720</v>
      </c>
      <c r="K19" s="135"/>
      <c r="L19" s="130"/>
      <c r="M19" s="130"/>
      <c r="N19" s="130"/>
      <c r="O19" s="138"/>
      <c r="P19" s="130"/>
      <c r="Q19" s="130"/>
      <c r="R19" s="138" t="s">
        <v>720</v>
      </c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2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8.28515625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63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8"/>
      <c r="C5" s="138"/>
      <c r="D5" s="129" t="s">
        <v>695</v>
      </c>
      <c r="E5" s="137"/>
      <c r="F5" s="137"/>
      <c r="G5" s="137"/>
      <c r="H5" s="129" t="s">
        <v>695</v>
      </c>
      <c r="I5" s="138"/>
      <c r="J5" s="138"/>
      <c r="K5" s="138"/>
      <c r="L5" s="129" t="s">
        <v>695</v>
      </c>
      <c r="M5" s="138"/>
      <c r="N5" s="138"/>
      <c r="O5" s="138"/>
      <c r="P5" s="129" t="s">
        <v>695</v>
      </c>
      <c r="Q5" s="138"/>
      <c r="R5" s="138"/>
    </row>
    <row r="6" spans="1:18" x14ac:dyDescent="0.2">
      <c r="A6" s="138"/>
      <c r="B6" s="138"/>
      <c r="C6" s="138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45"/>
      <c r="R6" s="145"/>
    </row>
    <row r="7" spans="1:18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8"/>
      <c r="B8" s="138"/>
      <c r="C8" s="129"/>
      <c r="D8" s="129"/>
      <c r="E8" s="129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5"/>
    </row>
    <row r="9" spans="1:18" ht="15.75" x14ac:dyDescent="0.25">
      <c r="A9" s="139" t="s">
        <v>64</v>
      </c>
      <c r="B9" s="139" t="s">
        <v>65</v>
      </c>
      <c r="C9" s="135"/>
      <c r="D9" s="129"/>
      <c r="E9" s="129" t="s">
        <v>717</v>
      </c>
      <c r="F9" s="129"/>
      <c r="G9" s="135"/>
      <c r="H9" s="130"/>
      <c r="I9" s="130" t="s">
        <v>717</v>
      </c>
      <c r="J9" s="130"/>
      <c r="K9" s="135"/>
      <c r="L9" s="130"/>
      <c r="M9" s="130" t="s">
        <v>717</v>
      </c>
      <c r="N9" s="130"/>
      <c r="O9" s="135"/>
      <c r="P9" s="130"/>
      <c r="Q9" s="130"/>
      <c r="R9" s="130" t="s">
        <v>720</v>
      </c>
    </row>
    <row r="10" spans="1:18" ht="15.75" x14ac:dyDescent="0.25">
      <c r="A10" s="139" t="s">
        <v>66</v>
      </c>
      <c r="B10" s="139" t="s">
        <v>67</v>
      </c>
      <c r="C10" s="135"/>
      <c r="D10" s="129"/>
      <c r="E10" s="129" t="s">
        <v>717</v>
      </c>
      <c r="F10" s="129"/>
      <c r="G10" s="135"/>
      <c r="H10" s="130"/>
      <c r="I10" s="130" t="s">
        <v>717</v>
      </c>
      <c r="J10" s="130"/>
      <c r="K10" s="135"/>
      <c r="L10" s="130"/>
      <c r="M10" s="130"/>
      <c r="N10" s="130" t="s">
        <v>720</v>
      </c>
      <c r="O10" s="135"/>
      <c r="P10" s="130"/>
      <c r="Q10" s="130"/>
      <c r="R10" s="130"/>
    </row>
    <row r="11" spans="1:18" ht="15.75" x14ac:dyDescent="0.25">
      <c r="A11" s="139" t="s">
        <v>68</v>
      </c>
      <c r="B11" s="139" t="s">
        <v>69</v>
      </c>
      <c r="C11" s="135"/>
      <c r="D11" s="129"/>
      <c r="E11" s="129"/>
      <c r="F11" s="129" t="s">
        <v>721</v>
      </c>
      <c r="G11" s="135"/>
      <c r="H11" s="130"/>
      <c r="I11" s="130"/>
      <c r="J11" s="130"/>
      <c r="K11" s="135"/>
      <c r="L11" s="130"/>
      <c r="M11" s="130"/>
      <c r="N11" s="130"/>
      <c r="O11" s="135"/>
      <c r="P11" s="130"/>
      <c r="Q11" s="130"/>
      <c r="R11" s="130"/>
    </row>
    <row r="12" spans="1:18" ht="15.75" x14ac:dyDescent="0.25">
      <c r="A12" s="141" t="s">
        <v>70</v>
      </c>
      <c r="B12" s="141" t="s">
        <v>1573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0" t="s">
        <v>720</v>
      </c>
    </row>
  </sheetData>
  <phoneticPr fontId="12" type="noConversion"/>
  <pageMargins left="0.25" right="0.25" top="0.5" bottom="0.81" header="0.5" footer="0.5"/>
  <pageSetup scale="66" orientation="landscape" horizontalDpi="300" verticalDpi="300" r:id="rId1"/>
  <headerFooter alignWithMargins="0">
    <oddFooter>&amp;L&amp;D&amp;CED_UN.xls&amp;RPage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45" zoomScaleNormal="100" workbookViewId="0">
      <selection activeCell="I51" sqref="I51"/>
    </sheetView>
  </sheetViews>
  <sheetFormatPr defaultRowHeight="15.75" x14ac:dyDescent="0.25"/>
  <cols>
    <col min="1" max="1" width="16.7109375" style="7" customWidth="1"/>
    <col min="2" max="2" width="7.5703125" style="7" customWidth="1"/>
    <col min="3" max="3" width="44.5703125" style="7" customWidth="1"/>
    <col min="4" max="5" width="8.42578125" style="7" customWidth="1"/>
    <col min="6" max="6" width="8.85546875" style="7" customWidth="1"/>
    <col min="7" max="16384" width="9.140625" style="7"/>
  </cols>
  <sheetData>
    <row r="1" spans="1:7" x14ac:dyDescent="0.25">
      <c r="C1" s="1"/>
      <c r="D1" s="1"/>
      <c r="E1" s="1"/>
      <c r="F1" s="1"/>
      <c r="G1" s="1"/>
    </row>
    <row r="2" spans="1:7" ht="25.5" customHeight="1" x14ac:dyDescent="0.25">
      <c r="B2" s="12"/>
      <c r="C2" s="211" t="s">
        <v>526</v>
      </c>
      <c r="D2" s="211"/>
      <c r="E2" s="211"/>
      <c r="F2" s="211"/>
      <c r="G2" s="211"/>
    </row>
    <row r="3" spans="1:7" ht="13.5" customHeight="1" x14ac:dyDescent="0.25">
      <c r="B3" s="12"/>
      <c r="C3" s="212"/>
      <c r="D3" s="213"/>
      <c r="E3" s="213"/>
      <c r="F3" s="213"/>
      <c r="G3" s="213"/>
    </row>
    <row r="4" spans="1:7" hidden="1" x14ac:dyDescent="0.25">
      <c r="B4" s="13"/>
      <c r="C4" s="213"/>
      <c r="D4" s="213"/>
      <c r="E4" s="213"/>
      <c r="F4" s="213"/>
      <c r="G4" s="213"/>
    </row>
    <row r="5" spans="1:7" x14ac:dyDescent="0.25">
      <c r="C5" s="2"/>
      <c r="D5" s="2"/>
      <c r="E5" s="2"/>
      <c r="F5" s="2"/>
      <c r="G5" s="2"/>
    </row>
    <row r="6" spans="1:7" ht="15.75" customHeight="1" x14ac:dyDescent="0.25">
      <c r="A6" s="25" t="s">
        <v>564</v>
      </c>
      <c r="C6" s="26" t="s">
        <v>565</v>
      </c>
      <c r="D6" s="3"/>
      <c r="E6" s="3"/>
      <c r="F6" s="4"/>
      <c r="G6" s="3"/>
    </row>
    <row r="7" spans="1:7" x14ac:dyDescent="0.25">
      <c r="A7" s="23"/>
      <c r="B7" s="2"/>
      <c r="C7" s="26"/>
      <c r="D7" s="5"/>
      <c r="E7" s="5"/>
      <c r="F7" s="5"/>
      <c r="G7" s="5"/>
    </row>
    <row r="8" spans="1:7" x14ac:dyDescent="0.25">
      <c r="A8" s="25" t="s">
        <v>566</v>
      </c>
      <c r="C8" s="26" t="s">
        <v>549</v>
      </c>
      <c r="D8" s="3"/>
      <c r="E8" s="3"/>
      <c r="F8" s="3"/>
      <c r="G8" s="3"/>
    </row>
    <row r="9" spans="1:7" x14ac:dyDescent="0.25">
      <c r="B9" s="6"/>
      <c r="C9" s="3"/>
      <c r="D9" s="3"/>
      <c r="E9" s="3"/>
      <c r="F9" s="3"/>
      <c r="G9" s="3"/>
    </row>
    <row r="10" spans="1:7" s="15" customFormat="1" x14ac:dyDescent="0.25">
      <c r="A10" s="14"/>
      <c r="C10" s="3"/>
      <c r="D10" s="5"/>
      <c r="E10" s="5"/>
      <c r="F10" s="3"/>
      <c r="G10" s="3"/>
    </row>
    <row r="11" spans="1:7" x14ac:dyDescent="0.25">
      <c r="A11" s="7" t="s">
        <v>690</v>
      </c>
      <c r="B11" s="6"/>
      <c r="C11" s="3"/>
      <c r="D11" s="3"/>
      <c r="E11" s="3"/>
      <c r="F11" s="3"/>
      <c r="G11" s="3"/>
    </row>
    <row r="12" spans="1:7" ht="16.5" thickBot="1" x14ac:dyDescent="0.3">
      <c r="B12" s="6"/>
      <c r="C12" s="3"/>
      <c r="D12" s="3"/>
      <c r="E12" s="3"/>
      <c r="F12" s="3"/>
      <c r="G12" s="3"/>
    </row>
    <row r="13" spans="1:7" ht="24" customHeight="1" x14ac:dyDescent="0.25">
      <c r="B13" s="16" t="s">
        <v>527</v>
      </c>
      <c r="C13" s="17" t="s">
        <v>528</v>
      </c>
      <c r="D13" s="18" t="s">
        <v>529</v>
      </c>
      <c r="E13" s="18" t="s">
        <v>570</v>
      </c>
      <c r="F13" s="19" t="s">
        <v>530</v>
      </c>
      <c r="G13" s="19" t="s">
        <v>531</v>
      </c>
    </row>
    <row r="14" spans="1:7" ht="15.75" customHeight="1" x14ac:dyDescent="0.25">
      <c r="B14" s="20">
        <v>1</v>
      </c>
      <c r="C14" s="67" t="s">
        <v>623</v>
      </c>
      <c r="D14" s="70" t="s">
        <v>624</v>
      </c>
      <c r="E14" s="70" t="s">
        <v>624</v>
      </c>
      <c r="F14" s="21" t="s">
        <v>624</v>
      </c>
      <c r="G14" s="22" t="s">
        <v>624</v>
      </c>
    </row>
    <row r="15" spans="1:7" ht="15" customHeight="1" x14ac:dyDescent="0.25">
      <c r="B15" s="20">
        <f>+B14+1</f>
        <v>2</v>
      </c>
      <c r="C15" s="67" t="s">
        <v>625</v>
      </c>
      <c r="D15" s="70" t="s">
        <v>624</v>
      </c>
      <c r="E15" s="70" t="s">
        <v>624</v>
      </c>
      <c r="F15" s="21" t="s">
        <v>624</v>
      </c>
      <c r="G15" s="21" t="s">
        <v>624</v>
      </c>
    </row>
    <row r="16" spans="1:7" ht="15" customHeight="1" x14ac:dyDescent="0.25">
      <c r="B16" s="20">
        <f t="shared" ref="B16:B80" si="0">+B15+1</f>
        <v>3</v>
      </c>
      <c r="C16" s="67" t="s">
        <v>626</v>
      </c>
      <c r="D16" s="71" t="s">
        <v>624</v>
      </c>
      <c r="E16" s="70" t="s">
        <v>624</v>
      </c>
      <c r="F16" s="21" t="s">
        <v>624</v>
      </c>
      <c r="G16" s="21" t="s">
        <v>624</v>
      </c>
    </row>
    <row r="17" spans="2:7" ht="15" customHeight="1" x14ac:dyDescent="0.25">
      <c r="B17" s="20">
        <f t="shared" si="0"/>
        <v>4</v>
      </c>
      <c r="C17" s="67" t="s">
        <v>628</v>
      </c>
      <c r="D17" s="70" t="s">
        <v>624</v>
      </c>
      <c r="E17" s="70" t="s">
        <v>624</v>
      </c>
      <c r="F17" s="22" t="s">
        <v>624</v>
      </c>
      <c r="G17" s="22" t="s">
        <v>624</v>
      </c>
    </row>
    <row r="18" spans="2:7" ht="12.75" customHeight="1" x14ac:dyDescent="0.25">
      <c r="B18" s="20">
        <f t="shared" si="0"/>
        <v>5</v>
      </c>
      <c r="C18" s="67" t="s">
        <v>629</v>
      </c>
      <c r="D18" s="70" t="s">
        <v>627</v>
      </c>
      <c r="E18" s="70" t="s">
        <v>627</v>
      </c>
      <c r="F18" s="22" t="s">
        <v>627</v>
      </c>
      <c r="G18" s="22" t="s">
        <v>627</v>
      </c>
    </row>
    <row r="19" spans="2:7" x14ac:dyDescent="0.25">
      <c r="B19" s="20">
        <f t="shared" si="0"/>
        <v>6</v>
      </c>
      <c r="C19" s="67" t="s">
        <v>630</v>
      </c>
      <c r="D19" s="71" t="s">
        <v>608</v>
      </c>
      <c r="E19" s="71" t="s">
        <v>608</v>
      </c>
      <c r="F19" s="71" t="s">
        <v>608</v>
      </c>
      <c r="G19" s="68" t="s">
        <v>627</v>
      </c>
    </row>
    <row r="20" spans="2:7" x14ac:dyDescent="0.25">
      <c r="B20" s="20">
        <f t="shared" si="0"/>
        <v>7</v>
      </c>
      <c r="C20" s="67" t="s">
        <v>632</v>
      </c>
      <c r="D20" s="70" t="s">
        <v>627</v>
      </c>
      <c r="E20" s="70" t="s">
        <v>627</v>
      </c>
      <c r="F20" s="68" t="s">
        <v>627</v>
      </c>
      <c r="G20" s="68" t="s">
        <v>627</v>
      </c>
    </row>
    <row r="21" spans="2:7" x14ac:dyDescent="0.25">
      <c r="B21" s="20">
        <f t="shared" si="0"/>
        <v>8</v>
      </c>
      <c r="C21" s="67" t="s">
        <v>633</v>
      </c>
      <c r="D21" s="70" t="s">
        <v>631</v>
      </c>
      <c r="E21" s="70" t="s">
        <v>627</v>
      </c>
      <c r="F21" s="68" t="s">
        <v>627</v>
      </c>
      <c r="G21" s="68" t="s">
        <v>627</v>
      </c>
    </row>
    <row r="22" spans="2:7" x14ac:dyDescent="0.25">
      <c r="B22" s="20">
        <f t="shared" si="0"/>
        <v>9</v>
      </c>
      <c r="C22" s="67" t="s">
        <v>634</v>
      </c>
      <c r="D22" s="70" t="s">
        <v>624</v>
      </c>
      <c r="E22" s="70" t="s">
        <v>624</v>
      </c>
      <c r="F22" s="68" t="s">
        <v>624</v>
      </c>
      <c r="G22" s="68" t="s">
        <v>624</v>
      </c>
    </row>
    <row r="23" spans="2:7" x14ac:dyDescent="0.25">
      <c r="B23" s="20">
        <f t="shared" si="0"/>
        <v>10</v>
      </c>
      <c r="C23" s="67" t="s">
        <v>635</v>
      </c>
      <c r="D23" s="70" t="s">
        <v>624</v>
      </c>
      <c r="E23" s="70" t="s">
        <v>624</v>
      </c>
      <c r="F23" s="68" t="s">
        <v>624</v>
      </c>
      <c r="G23" s="68" t="s">
        <v>624</v>
      </c>
    </row>
    <row r="24" spans="2:7" x14ac:dyDescent="0.25">
      <c r="B24" s="20">
        <f t="shared" si="0"/>
        <v>11</v>
      </c>
      <c r="C24" s="67" t="s">
        <v>691</v>
      </c>
      <c r="D24" s="70" t="s">
        <v>624</v>
      </c>
      <c r="E24" s="70" t="s">
        <v>624</v>
      </c>
      <c r="F24" s="68" t="s">
        <v>624</v>
      </c>
      <c r="G24" s="68" t="s">
        <v>624</v>
      </c>
    </row>
    <row r="25" spans="2:7" x14ac:dyDescent="0.25">
      <c r="B25" s="20">
        <f t="shared" si="0"/>
        <v>12</v>
      </c>
      <c r="C25" s="67" t="s">
        <v>636</v>
      </c>
      <c r="D25" s="72">
        <v>0.87</v>
      </c>
      <c r="E25" s="72">
        <v>0.87</v>
      </c>
      <c r="F25" s="72">
        <v>0.87</v>
      </c>
      <c r="G25" s="72">
        <v>0.87</v>
      </c>
    </row>
    <row r="26" spans="2:7" x14ac:dyDescent="0.25">
      <c r="B26" s="20">
        <f t="shared" si="0"/>
        <v>13</v>
      </c>
      <c r="C26" s="67" t="s">
        <v>637</v>
      </c>
      <c r="D26" s="70" t="s">
        <v>624</v>
      </c>
      <c r="E26" s="70" t="s">
        <v>624</v>
      </c>
      <c r="F26" s="68" t="s">
        <v>624</v>
      </c>
      <c r="G26" s="68" t="s">
        <v>624</v>
      </c>
    </row>
    <row r="27" spans="2:7" x14ac:dyDescent="0.25">
      <c r="B27" s="20">
        <f t="shared" si="0"/>
        <v>14</v>
      </c>
      <c r="C27" s="67" t="s">
        <v>638</v>
      </c>
      <c r="D27" s="70" t="s">
        <v>627</v>
      </c>
      <c r="E27" s="70" t="s">
        <v>627</v>
      </c>
      <c r="F27" s="68" t="s">
        <v>627</v>
      </c>
      <c r="G27" s="68" t="s">
        <v>627</v>
      </c>
    </row>
    <row r="28" spans="2:7" x14ac:dyDescent="0.25">
      <c r="B28" s="20">
        <f t="shared" si="0"/>
        <v>15</v>
      </c>
      <c r="C28" s="67" t="s">
        <v>639</v>
      </c>
      <c r="D28" s="70" t="s">
        <v>624</v>
      </c>
      <c r="E28" s="70" t="s">
        <v>624</v>
      </c>
      <c r="F28" s="68" t="s">
        <v>624</v>
      </c>
      <c r="G28" s="68" t="s">
        <v>624</v>
      </c>
    </row>
    <row r="29" spans="2:7" x14ac:dyDescent="0.25">
      <c r="B29" s="20">
        <f t="shared" si="0"/>
        <v>16</v>
      </c>
      <c r="C29" s="67" t="s">
        <v>640</v>
      </c>
      <c r="D29" s="70" t="s">
        <v>631</v>
      </c>
      <c r="E29" s="70" t="s">
        <v>631</v>
      </c>
      <c r="F29" s="68" t="s">
        <v>627</v>
      </c>
      <c r="G29" s="68" t="s">
        <v>627</v>
      </c>
    </row>
    <row r="30" spans="2:7" x14ac:dyDescent="0.25">
      <c r="B30" s="20">
        <f t="shared" si="0"/>
        <v>17</v>
      </c>
      <c r="C30" s="67" t="s">
        <v>641</v>
      </c>
      <c r="D30" s="70" t="s">
        <v>624</v>
      </c>
      <c r="E30" s="70" t="s">
        <v>624</v>
      </c>
      <c r="F30" s="68" t="s">
        <v>624</v>
      </c>
      <c r="G30" s="68" t="s">
        <v>624</v>
      </c>
    </row>
    <row r="31" spans="2:7" x14ac:dyDescent="0.25">
      <c r="B31" s="20">
        <f t="shared" si="0"/>
        <v>18</v>
      </c>
      <c r="C31" s="67" t="s">
        <v>642</v>
      </c>
      <c r="D31" s="70" t="s">
        <v>624</v>
      </c>
      <c r="E31" s="70" t="s">
        <v>624</v>
      </c>
      <c r="F31" s="68" t="s">
        <v>624</v>
      </c>
      <c r="G31" s="68" t="s">
        <v>624</v>
      </c>
    </row>
    <row r="32" spans="2:7" x14ac:dyDescent="0.25">
      <c r="B32" s="20">
        <f t="shared" si="0"/>
        <v>19</v>
      </c>
      <c r="C32" s="67" t="s">
        <v>643</v>
      </c>
      <c r="D32" s="70" t="s">
        <v>624</v>
      </c>
      <c r="E32" s="70" t="s">
        <v>624</v>
      </c>
      <c r="F32" s="68" t="s">
        <v>624</v>
      </c>
      <c r="G32" s="68" t="s">
        <v>624</v>
      </c>
    </row>
    <row r="33" spans="2:7" x14ac:dyDescent="0.25">
      <c r="B33" s="20">
        <f t="shared" si="0"/>
        <v>20</v>
      </c>
      <c r="C33" s="67" t="s">
        <v>644</v>
      </c>
      <c r="D33" s="70" t="s">
        <v>627</v>
      </c>
      <c r="E33" s="70" t="s">
        <v>627</v>
      </c>
      <c r="F33" s="68" t="s">
        <v>627</v>
      </c>
      <c r="G33" s="68" t="s">
        <v>627</v>
      </c>
    </row>
    <row r="34" spans="2:7" x14ac:dyDescent="0.25">
      <c r="B34" s="20">
        <f t="shared" si="0"/>
        <v>21</v>
      </c>
      <c r="C34" s="67" t="s">
        <v>645</v>
      </c>
      <c r="D34" s="72">
        <v>0.9</v>
      </c>
      <c r="E34" s="72">
        <v>0.9</v>
      </c>
      <c r="F34" s="72">
        <v>0.9</v>
      </c>
      <c r="G34" s="72">
        <v>0.9</v>
      </c>
    </row>
    <row r="35" spans="2:7" x14ac:dyDescent="0.25">
      <c r="B35" s="20">
        <f t="shared" si="0"/>
        <v>22</v>
      </c>
      <c r="C35" s="67" t="s">
        <v>646</v>
      </c>
      <c r="D35" s="70" t="s">
        <v>624</v>
      </c>
      <c r="E35" s="70" t="s">
        <v>624</v>
      </c>
      <c r="F35" s="68" t="s">
        <v>624</v>
      </c>
      <c r="G35" s="68" t="s">
        <v>624</v>
      </c>
    </row>
    <row r="36" spans="2:7" x14ac:dyDescent="0.25">
      <c r="B36" s="20">
        <f t="shared" si="0"/>
        <v>23</v>
      </c>
      <c r="C36" s="67" t="s">
        <v>647</v>
      </c>
      <c r="D36" s="70" t="s">
        <v>631</v>
      </c>
      <c r="E36" s="70" t="s">
        <v>627</v>
      </c>
      <c r="F36" s="68" t="s">
        <v>627</v>
      </c>
      <c r="G36" s="68" t="s">
        <v>627</v>
      </c>
    </row>
    <row r="37" spans="2:7" x14ac:dyDescent="0.25">
      <c r="B37" s="20">
        <f t="shared" si="0"/>
        <v>24</v>
      </c>
      <c r="C37" s="67" t="s">
        <v>648</v>
      </c>
      <c r="D37" s="70" t="s">
        <v>624</v>
      </c>
      <c r="E37" s="70" t="s">
        <v>624</v>
      </c>
      <c r="F37" s="68" t="s">
        <v>624</v>
      </c>
      <c r="G37" s="68" t="s">
        <v>624</v>
      </c>
    </row>
    <row r="38" spans="2:7" x14ac:dyDescent="0.25">
      <c r="B38" s="20">
        <f t="shared" si="0"/>
        <v>25</v>
      </c>
      <c r="C38" s="67" t="s">
        <v>649</v>
      </c>
      <c r="D38" s="70" t="s">
        <v>624</v>
      </c>
      <c r="E38" s="70" t="s">
        <v>624</v>
      </c>
      <c r="F38" s="68" t="s">
        <v>624</v>
      </c>
      <c r="G38" s="68" t="s">
        <v>624</v>
      </c>
    </row>
    <row r="39" spans="2:7" x14ac:dyDescent="0.25">
      <c r="B39" s="20">
        <f t="shared" si="0"/>
        <v>26</v>
      </c>
      <c r="C39" s="67" t="s">
        <v>650</v>
      </c>
      <c r="D39" s="70" t="s">
        <v>624</v>
      </c>
      <c r="E39" s="70" t="s">
        <v>624</v>
      </c>
      <c r="F39" s="68" t="s">
        <v>624</v>
      </c>
      <c r="G39" s="68" t="s">
        <v>624</v>
      </c>
    </row>
    <row r="40" spans="2:7" x14ac:dyDescent="0.25">
      <c r="B40" s="20">
        <f t="shared" si="0"/>
        <v>27</v>
      </c>
      <c r="C40" s="67" t="s">
        <v>651</v>
      </c>
      <c r="D40" s="70" t="s">
        <v>627</v>
      </c>
      <c r="E40" s="70" t="s">
        <v>627</v>
      </c>
      <c r="F40" s="68" t="s">
        <v>627</v>
      </c>
      <c r="G40" s="68" t="s">
        <v>627</v>
      </c>
    </row>
    <row r="41" spans="2:7" x14ac:dyDescent="0.25">
      <c r="B41" s="20">
        <f t="shared" si="0"/>
        <v>28</v>
      </c>
      <c r="C41" s="67" t="s">
        <v>652</v>
      </c>
      <c r="D41" s="70" t="s">
        <v>624</v>
      </c>
      <c r="E41" s="70" t="s">
        <v>624</v>
      </c>
      <c r="F41" s="68" t="s">
        <v>624</v>
      </c>
      <c r="G41" s="68" t="s">
        <v>624</v>
      </c>
    </row>
    <row r="42" spans="2:7" x14ac:dyDescent="0.25">
      <c r="B42" s="20">
        <f t="shared" si="0"/>
        <v>29</v>
      </c>
      <c r="C42" s="67" t="s">
        <v>653</v>
      </c>
      <c r="D42" s="70" t="s">
        <v>627</v>
      </c>
      <c r="E42" s="70" t="s">
        <v>627</v>
      </c>
      <c r="F42" s="68" t="s">
        <v>627</v>
      </c>
      <c r="G42" s="68" t="s">
        <v>627</v>
      </c>
    </row>
    <row r="43" spans="2:7" x14ac:dyDescent="0.25">
      <c r="B43" s="20">
        <f t="shared" si="0"/>
        <v>30</v>
      </c>
      <c r="C43" s="67" t="s">
        <v>654</v>
      </c>
      <c r="D43" s="69">
        <v>0.83</v>
      </c>
      <c r="E43" s="69">
        <v>0.83</v>
      </c>
      <c r="F43" s="69">
        <v>0.83</v>
      </c>
      <c r="G43" s="69">
        <v>0.83</v>
      </c>
    </row>
    <row r="44" spans="2:7" ht="12" customHeight="1" thickBot="1" x14ac:dyDescent="0.3">
      <c r="B44" s="20"/>
      <c r="C44" s="67"/>
      <c r="D44" s="69"/>
      <c r="E44" s="69"/>
      <c r="F44" s="69"/>
      <c r="G44" s="69"/>
    </row>
    <row r="45" spans="2:7" x14ac:dyDescent="0.25">
      <c r="B45" s="16" t="s">
        <v>527</v>
      </c>
      <c r="C45" s="17" t="s">
        <v>528</v>
      </c>
      <c r="D45" s="18" t="s">
        <v>529</v>
      </c>
      <c r="E45" s="18" t="s">
        <v>570</v>
      </c>
      <c r="F45" s="19" t="s">
        <v>530</v>
      </c>
      <c r="G45" s="19" t="s">
        <v>531</v>
      </c>
    </row>
    <row r="46" spans="2:7" x14ac:dyDescent="0.25">
      <c r="B46" s="20">
        <f>+B43+1</f>
        <v>31</v>
      </c>
      <c r="C46" s="67" t="s">
        <v>655</v>
      </c>
      <c r="D46" s="72">
        <v>0.75</v>
      </c>
      <c r="E46" s="72">
        <v>0.75</v>
      </c>
      <c r="F46" s="68" t="s">
        <v>627</v>
      </c>
      <c r="G46" s="68" t="s">
        <v>627</v>
      </c>
    </row>
    <row r="47" spans="2:7" x14ac:dyDescent="0.25">
      <c r="B47" s="20">
        <f t="shared" si="0"/>
        <v>32</v>
      </c>
      <c r="C47" s="67" t="s">
        <v>656</v>
      </c>
      <c r="D47" s="69">
        <v>0.67</v>
      </c>
      <c r="E47" s="69">
        <v>0.67</v>
      </c>
      <c r="F47" s="69">
        <v>0.67</v>
      </c>
      <c r="G47" s="69">
        <v>0.67</v>
      </c>
    </row>
    <row r="48" spans="2:7" x14ac:dyDescent="0.25">
      <c r="B48" s="20">
        <f t="shared" si="0"/>
        <v>33</v>
      </c>
      <c r="C48" s="67" t="s">
        <v>657</v>
      </c>
      <c r="D48" s="69">
        <v>0.5</v>
      </c>
      <c r="E48" s="69">
        <v>0.5</v>
      </c>
      <c r="F48" s="69">
        <v>0.5</v>
      </c>
      <c r="G48" s="69">
        <v>0.5</v>
      </c>
    </row>
    <row r="49" spans="2:7" x14ac:dyDescent="0.25">
      <c r="B49" s="20">
        <f t="shared" si="0"/>
        <v>34</v>
      </c>
      <c r="C49" s="67" t="s">
        <v>658</v>
      </c>
      <c r="D49" s="68" t="s">
        <v>624</v>
      </c>
      <c r="E49" s="68" t="s">
        <v>624</v>
      </c>
      <c r="F49" s="70" t="s">
        <v>627</v>
      </c>
      <c r="G49" s="70" t="s">
        <v>627</v>
      </c>
    </row>
    <row r="50" spans="2:7" x14ac:dyDescent="0.25">
      <c r="B50" s="20">
        <f t="shared" si="0"/>
        <v>35</v>
      </c>
      <c r="C50" s="67" t="s">
        <v>659</v>
      </c>
      <c r="D50" s="68" t="s">
        <v>627</v>
      </c>
      <c r="E50" s="68" t="s">
        <v>627</v>
      </c>
      <c r="F50" s="70" t="s">
        <v>627</v>
      </c>
      <c r="G50" s="70" t="s">
        <v>627</v>
      </c>
    </row>
    <row r="51" spans="2:7" x14ac:dyDescent="0.25">
      <c r="B51" s="20">
        <f t="shared" si="0"/>
        <v>36</v>
      </c>
      <c r="C51" s="67" t="s">
        <v>660</v>
      </c>
      <c r="D51" s="71" t="s">
        <v>608</v>
      </c>
      <c r="E51" s="68" t="s">
        <v>627</v>
      </c>
      <c r="F51" s="70" t="s">
        <v>627</v>
      </c>
      <c r="G51" s="70" t="s">
        <v>627</v>
      </c>
    </row>
    <row r="52" spans="2:7" x14ac:dyDescent="0.25">
      <c r="B52" s="20">
        <f t="shared" si="0"/>
        <v>37</v>
      </c>
      <c r="C52" s="67" t="s">
        <v>661</v>
      </c>
      <c r="D52" s="68" t="s">
        <v>627</v>
      </c>
      <c r="E52" s="68" t="s">
        <v>627</v>
      </c>
      <c r="F52" s="70" t="s">
        <v>627</v>
      </c>
      <c r="G52" s="70" t="s">
        <v>627</v>
      </c>
    </row>
    <row r="53" spans="2:7" x14ac:dyDescent="0.25">
      <c r="B53" s="20">
        <f t="shared" si="0"/>
        <v>38</v>
      </c>
      <c r="C53" s="67" t="s">
        <v>662</v>
      </c>
      <c r="D53" s="68" t="s">
        <v>627</v>
      </c>
      <c r="E53" s="68" t="s">
        <v>627</v>
      </c>
      <c r="F53" s="70" t="s">
        <v>627</v>
      </c>
      <c r="G53" s="70" t="s">
        <v>627</v>
      </c>
    </row>
    <row r="54" spans="2:7" x14ac:dyDescent="0.25">
      <c r="B54" s="20">
        <f t="shared" si="0"/>
        <v>39</v>
      </c>
      <c r="C54" s="67" t="s">
        <v>663</v>
      </c>
      <c r="D54" s="68" t="s">
        <v>627</v>
      </c>
      <c r="E54" s="68" t="s">
        <v>627</v>
      </c>
      <c r="F54" s="70" t="s">
        <v>627</v>
      </c>
      <c r="G54" s="70" t="s">
        <v>627</v>
      </c>
    </row>
    <row r="55" spans="2:7" x14ac:dyDescent="0.25">
      <c r="B55" s="20">
        <f t="shared" si="0"/>
        <v>40</v>
      </c>
      <c r="C55" s="67" t="s">
        <v>664</v>
      </c>
      <c r="D55" s="68" t="s">
        <v>627</v>
      </c>
      <c r="E55" s="68" t="s">
        <v>627</v>
      </c>
      <c r="F55" s="70" t="s">
        <v>627</v>
      </c>
      <c r="G55" s="70" t="s">
        <v>627</v>
      </c>
    </row>
    <row r="56" spans="2:7" x14ac:dyDescent="0.25">
      <c r="B56" s="20">
        <f t="shared" si="0"/>
        <v>41</v>
      </c>
      <c r="C56" s="67" t="s">
        <v>688</v>
      </c>
      <c r="D56" s="68" t="s">
        <v>627</v>
      </c>
      <c r="E56" s="68" t="s">
        <v>627</v>
      </c>
      <c r="F56" s="70" t="s">
        <v>627</v>
      </c>
      <c r="G56" s="70" t="s">
        <v>627</v>
      </c>
    </row>
    <row r="57" spans="2:7" x14ac:dyDescent="0.25">
      <c r="B57" s="20">
        <f t="shared" si="0"/>
        <v>42</v>
      </c>
      <c r="C57" s="67" t="s">
        <v>665</v>
      </c>
      <c r="D57" s="68" t="s">
        <v>624</v>
      </c>
      <c r="E57" s="68" t="s">
        <v>624</v>
      </c>
      <c r="F57" s="70" t="s">
        <v>624</v>
      </c>
      <c r="G57" s="70" t="s">
        <v>624</v>
      </c>
    </row>
    <row r="58" spans="2:7" x14ac:dyDescent="0.25">
      <c r="B58" s="20">
        <f t="shared" si="0"/>
        <v>43</v>
      </c>
      <c r="C58" s="67" t="s">
        <v>666</v>
      </c>
      <c r="D58" s="68" t="s">
        <v>624</v>
      </c>
      <c r="E58" s="68" t="s">
        <v>624</v>
      </c>
      <c r="F58" s="70" t="s">
        <v>624</v>
      </c>
      <c r="G58" s="70" t="s">
        <v>624</v>
      </c>
    </row>
    <row r="59" spans="2:7" x14ac:dyDescent="0.25">
      <c r="B59" s="20">
        <f t="shared" si="0"/>
        <v>44</v>
      </c>
      <c r="C59" s="67" t="s">
        <v>667</v>
      </c>
      <c r="D59" s="68" t="s">
        <v>624</v>
      </c>
      <c r="E59" s="68" t="s">
        <v>624</v>
      </c>
      <c r="F59" s="70" t="s">
        <v>624</v>
      </c>
      <c r="G59" s="70" t="s">
        <v>624</v>
      </c>
    </row>
    <row r="60" spans="2:7" x14ac:dyDescent="0.25">
      <c r="B60" s="20">
        <f t="shared" si="0"/>
        <v>45</v>
      </c>
      <c r="C60" s="67" t="s">
        <v>689</v>
      </c>
      <c r="D60" s="69">
        <v>0.92</v>
      </c>
      <c r="E60" s="69">
        <v>0.92</v>
      </c>
      <c r="F60" s="69">
        <v>0.92</v>
      </c>
      <c r="G60" s="69">
        <v>0.92</v>
      </c>
    </row>
    <row r="61" spans="2:7" x14ac:dyDescent="0.25">
      <c r="B61" s="20">
        <f t="shared" si="0"/>
        <v>46</v>
      </c>
      <c r="C61" s="67" t="s">
        <v>668</v>
      </c>
      <c r="D61" s="68" t="s">
        <v>627</v>
      </c>
      <c r="E61" s="68" t="s">
        <v>627</v>
      </c>
      <c r="F61" s="70" t="s">
        <v>627</v>
      </c>
      <c r="G61" s="70" t="s">
        <v>627</v>
      </c>
    </row>
    <row r="62" spans="2:7" x14ac:dyDescent="0.25">
      <c r="B62" s="20">
        <f t="shared" si="0"/>
        <v>47</v>
      </c>
      <c r="C62" s="67" t="s">
        <v>669</v>
      </c>
      <c r="D62" s="68" t="s">
        <v>627</v>
      </c>
      <c r="E62" s="68" t="s">
        <v>627</v>
      </c>
      <c r="F62" s="70" t="s">
        <v>627</v>
      </c>
      <c r="G62" s="70" t="s">
        <v>627</v>
      </c>
    </row>
    <row r="63" spans="2:7" x14ac:dyDescent="0.25">
      <c r="B63" s="20">
        <f t="shared" si="0"/>
        <v>48</v>
      </c>
      <c r="C63" s="67" t="s">
        <v>670</v>
      </c>
      <c r="D63" s="68" t="s">
        <v>624</v>
      </c>
      <c r="E63" s="68" t="s">
        <v>627</v>
      </c>
      <c r="F63" s="70" t="s">
        <v>627</v>
      </c>
      <c r="G63" s="70" t="s">
        <v>627</v>
      </c>
    </row>
    <row r="64" spans="2:7" x14ac:dyDescent="0.25">
      <c r="B64" s="20">
        <f t="shared" si="0"/>
        <v>49</v>
      </c>
      <c r="C64" s="67" t="s">
        <v>671</v>
      </c>
      <c r="D64" s="69">
        <v>0.15</v>
      </c>
      <c r="E64" s="69">
        <v>0.15</v>
      </c>
      <c r="F64" s="69">
        <v>0.15</v>
      </c>
      <c r="G64" s="69">
        <v>0.15</v>
      </c>
    </row>
    <row r="65" spans="2:7" x14ac:dyDescent="0.25">
      <c r="B65" s="20">
        <f t="shared" si="0"/>
        <v>50</v>
      </c>
      <c r="C65" s="67" t="s">
        <v>672</v>
      </c>
      <c r="D65" s="69">
        <v>0.15</v>
      </c>
      <c r="E65" s="69">
        <v>0.15</v>
      </c>
      <c r="F65" s="69">
        <v>0.15</v>
      </c>
      <c r="G65" s="69">
        <v>0.15</v>
      </c>
    </row>
    <row r="66" spans="2:7" x14ac:dyDescent="0.25">
      <c r="B66" s="20">
        <f t="shared" si="0"/>
        <v>51</v>
      </c>
      <c r="C66" s="67" t="s">
        <v>673</v>
      </c>
      <c r="D66" s="69">
        <v>0.15</v>
      </c>
      <c r="E66" s="69">
        <v>0.15</v>
      </c>
      <c r="F66" s="69">
        <v>0.15</v>
      </c>
      <c r="G66" s="69">
        <v>0.15</v>
      </c>
    </row>
    <row r="67" spans="2:7" x14ac:dyDescent="0.25">
      <c r="B67" s="20">
        <f t="shared" si="0"/>
        <v>52</v>
      </c>
      <c r="C67" s="67" t="s">
        <v>674</v>
      </c>
      <c r="D67" s="69">
        <v>0.15</v>
      </c>
      <c r="E67" s="69">
        <v>0.15</v>
      </c>
      <c r="F67" s="69">
        <v>0.15</v>
      </c>
      <c r="G67" s="69">
        <v>0.15</v>
      </c>
    </row>
    <row r="68" spans="2:7" x14ac:dyDescent="0.25">
      <c r="B68" s="20">
        <f t="shared" si="0"/>
        <v>53</v>
      </c>
      <c r="C68" s="67" t="s">
        <v>675</v>
      </c>
      <c r="D68" s="69">
        <v>0.15</v>
      </c>
      <c r="E68" s="69">
        <v>0.15</v>
      </c>
      <c r="F68" s="69">
        <v>0.15</v>
      </c>
      <c r="G68" s="69">
        <v>0.15</v>
      </c>
    </row>
    <row r="69" spans="2:7" x14ac:dyDescent="0.25">
      <c r="B69" s="20">
        <f t="shared" si="0"/>
        <v>54</v>
      </c>
      <c r="C69" s="67" t="s">
        <v>676</v>
      </c>
      <c r="D69" s="69">
        <v>0.15</v>
      </c>
      <c r="E69" s="69">
        <v>0.15</v>
      </c>
      <c r="F69" s="69">
        <v>0.15</v>
      </c>
      <c r="G69" s="69">
        <v>0.15</v>
      </c>
    </row>
    <row r="70" spans="2:7" x14ac:dyDescent="0.25">
      <c r="B70" s="20">
        <f t="shared" si="0"/>
        <v>55</v>
      </c>
      <c r="C70" s="67" t="s">
        <v>677</v>
      </c>
      <c r="D70" s="69">
        <v>0.15</v>
      </c>
      <c r="E70" s="69">
        <v>0.15</v>
      </c>
      <c r="F70" s="69">
        <v>0.15</v>
      </c>
      <c r="G70" s="69">
        <v>0.15</v>
      </c>
    </row>
    <row r="71" spans="2:7" x14ac:dyDescent="0.25">
      <c r="B71" s="20">
        <f t="shared" si="0"/>
        <v>56</v>
      </c>
      <c r="C71" s="67" t="s">
        <v>678</v>
      </c>
      <c r="D71" s="69">
        <v>0.15</v>
      </c>
      <c r="E71" s="69">
        <v>0.15</v>
      </c>
      <c r="F71" s="69">
        <v>0.15</v>
      </c>
      <c r="G71" s="69">
        <v>0.15</v>
      </c>
    </row>
    <row r="72" spans="2:7" x14ac:dyDescent="0.25">
      <c r="B72" s="20">
        <f t="shared" si="0"/>
        <v>57</v>
      </c>
      <c r="C72" s="67" t="s">
        <v>679</v>
      </c>
      <c r="D72" s="69">
        <v>0.15</v>
      </c>
      <c r="E72" s="69">
        <v>0.15</v>
      </c>
      <c r="F72" s="69">
        <v>0.15</v>
      </c>
      <c r="G72" s="69">
        <v>0.15</v>
      </c>
    </row>
    <row r="73" spans="2:7" x14ac:dyDescent="0.25">
      <c r="B73" s="20">
        <f t="shared" si="0"/>
        <v>58</v>
      </c>
      <c r="C73" s="67" t="s">
        <v>680</v>
      </c>
      <c r="D73" s="69">
        <v>0.15</v>
      </c>
      <c r="E73" s="69">
        <v>0.15</v>
      </c>
      <c r="F73" s="69">
        <v>0.15</v>
      </c>
      <c r="G73" s="69">
        <v>0.15</v>
      </c>
    </row>
    <row r="74" spans="2:7" x14ac:dyDescent="0.25">
      <c r="B74" s="20">
        <f t="shared" si="0"/>
        <v>59</v>
      </c>
      <c r="C74" s="67" t="s">
        <v>681</v>
      </c>
      <c r="D74" s="69">
        <v>0.15</v>
      </c>
      <c r="E74" s="69">
        <v>0.15</v>
      </c>
      <c r="F74" s="69">
        <v>0.15</v>
      </c>
      <c r="G74" s="69">
        <v>0.15</v>
      </c>
    </row>
    <row r="75" spans="2:7" x14ac:dyDescent="0.25">
      <c r="B75" s="20">
        <f t="shared" si="0"/>
        <v>60</v>
      </c>
      <c r="C75" s="67" t="s">
        <v>682</v>
      </c>
      <c r="D75" s="69">
        <v>0.15</v>
      </c>
      <c r="E75" s="69">
        <v>0.15</v>
      </c>
      <c r="F75" s="69">
        <v>0.15</v>
      </c>
      <c r="G75" s="69">
        <v>0.15</v>
      </c>
    </row>
    <row r="76" spans="2:7" x14ac:dyDescent="0.25">
      <c r="B76" s="20">
        <f t="shared" si="0"/>
        <v>61</v>
      </c>
      <c r="C76" s="67" t="s">
        <v>683</v>
      </c>
      <c r="D76" s="68" t="s">
        <v>624</v>
      </c>
      <c r="E76" s="68" t="s">
        <v>624</v>
      </c>
      <c r="F76" s="70" t="s">
        <v>624</v>
      </c>
      <c r="G76" s="70" t="s">
        <v>624</v>
      </c>
    </row>
    <row r="77" spans="2:7" x14ac:dyDescent="0.25">
      <c r="B77" s="20">
        <f t="shared" si="0"/>
        <v>62</v>
      </c>
      <c r="C77" s="67" t="s">
        <v>684</v>
      </c>
      <c r="D77" s="68" t="s">
        <v>624</v>
      </c>
      <c r="E77" s="68" t="s">
        <v>624</v>
      </c>
      <c r="F77" s="70" t="s">
        <v>624</v>
      </c>
      <c r="G77" s="70" t="s">
        <v>624</v>
      </c>
    </row>
    <row r="78" spans="2:7" x14ac:dyDescent="0.25">
      <c r="B78" s="20">
        <f t="shared" si="0"/>
        <v>63</v>
      </c>
      <c r="C78" s="67" t="s">
        <v>685</v>
      </c>
      <c r="D78" s="68" t="s">
        <v>624</v>
      </c>
      <c r="E78" s="68" t="s">
        <v>624</v>
      </c>
      <c r="F78" s="70" t="s">
        <v>624</v>
      </c>
      <c r="G78" s="70" t="s">
        <v>624</v>
      </c>
    </row>
    <row r="79" spans="2:7" x14ac:dyDescent="0.25">
      <c r="B79" s="20">
        <f t="shared" si="0"/>
        <v>64</v>
      </c>
      <c r="C79" s="67" t="s">
        <v>686</v>
      </c>
      <c r="D79" s="68" t="s">
        <v>627</v>
      </c>
      <c r="E79" s="68" t="s">
        <v>627</v>
      </c>
      <c r="F79" s="70" t="s">
        <v>627</v>
      </c>
      <c r="G79" s="70" t="s">
        <v>627</v>
      </c>
    </row>
    <row r="80" spans="2:7" x14ac:dyDescent="0.25">
      <c r="B80" s="20">
        <f t="shared" si="0"/>
        <v>65</v>
      </c>
      <c r="C80" s="67" t="s">
        <v>687</v>
      </c>
      <c r="D80" s="69">
        <v>0.5</v>
      </c>
      <c r="E80" s="68" t="s">
        <v>627</v>
      </c>
      <c r="F80" s="70" t="s">
        <v>627</v>
      </c>
      <c r="G80" s="70" t="s">
        <v>627</v>
      </c>
    </row>
  </sheetData>
  <mergeCells count="2">
    <mergeCell ref="C2:G2"/>
    <mergeCell ref="C3:G4"/>
  </mergeCells>
  <phoneticPr fontId="0" type="noConversion"/>
  <printOptions horizontalCentered="1" verticalCentered="1"/>
  <pageMargins left="0.25" right="0" top="0" bottom="0.75" header="7.0000000000000007E-2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defaultGridColor="0" topLeftCell="J1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5.7109375" style="142" customWidth="1"/>
    <col min="3" max="3" width="10.85546875" style="127" customWidth="1"/>
    <col min="4" max="4" width="10.42578125" style="127" customWidth="1"/>
    <col min="5" max="6" width="5.7109375" style="127" customWidth="1"/>
    <col min="7" max="7" width="11" style="127" customWidth="1"/>
    <col min="8" max="8" width="9.710937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8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8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8" ht="15.75" x14ac:dyDescent="0.25">
      <c r="A3" s="124" t="s">
        <v>693</v>
      </c>
      <c r="B3" s="125" t="s">
        <v>71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8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8" x14ac:dyDescent="0.2">
      <c r="A5" s="138"/>
      <c r="B5" s="135"/>
      <c r="C5" s="135"/>
      <c r="D5" s="129" t="s">
        <v>695</v>
      </c>
      <c r="E5" s="137"/>
      <c r="F5" s="137"/>
      <c r="G5" s="137"/>
      <c r="H5" s="129" t="s">
        <v>695</v>
      </c>
      <c r="I5" s="135"/>
      <c r="J5" s="135"/>
      <c r="K5" s="135"/>
      <c r="L5" s="129" t="s">
        <v>695</v>
      </c>
      <c r="M5" s="135"/>
      <c r="N5" s="135"/>
      <c r="O5" s="135"/>
      <c r="P5" s="129" t="s">
        <v>695</v>
      </c>
      <c r="Q5" s="135"/>
      <c r="R5" s="135"/>
    </row>
    <row r="6" spans="1:18" x14ac:dyDescent="0.2">
      <c r="A6" s="138"/>
      <c r="B6" s="135"/>
      <c r="C6" s="135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30"/>
      <c r="R6" s="130"/>
    </row>
    <row r="7" spans="1:18" x14ac:dyDescent="0.2">
      <c r="A7" s="138" t="s">
        <v>697</v>
      </c>
      <c r="B7" s="135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5" t="s">
        <v>704</v>
      </c>
      <c r="I7" s="130" t="s">
        <v>705</v>
      </c>
      <c r="J7" s="130" t="s">
        <v>706</v>
      </c>
      <c r="K7" s="130" t="s">
        <v>707</v>
      </c>
      <c r="L7" s="135" t="s">
        <v>708</v>
      </c>
      <c r="M7" s="130" t="s">
        <v>709</v>
      </c>
      <c r="N7" s="130" t="s">
        <v>710</v>
      </c>
      <c r="O7" s="130" t="s">
        <v>711</v>
      </c>
      <c r="P7" s="135" t="s">
        <v>712</v>
      </c>
      <c r="Q7" s="130" t="s">
        <v>713</v>
      </c>
      <c r="R7" s="130" t="s">
        <v>714</v>
      </c>
    </row>
    <row r="8" spans="1:18" x14ac:dyDescent="0.2">
      <c r="A8" s="138"/>
      <c r="B8" s="138"/>
      <c r="C8" s="129"/>
      <c r="D8" s="129"/>
      <c r="E8" s="129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46"/>
      <c r="Q8" s="146"/>
      <c r="R8" s="135"/>
    </row>
    <row r="9" spans="1:18" ht="15.75" x14ac:dyDescent="0.25">
      <c r="A9" s="139" t="s">
        <v>72</v>
      </c>
      <c r="B9" s="139" t="s">
        <v>1482</v>
      </c>
      <c r="C9" s="135"/>
      <c r="D9" s="129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8"/>
      <c r="P9" s="130" t="s">
        <v>721</v>
      </c>
      <c r="Q9" s="130"/>
      <c r="R9" s="135" t="s">
        <v>720</v>
      </c>
    </row>
    <row r="10" spans="1:18" ht="15.75" x14ac:dyDescent="0.25">
      <c r="A10" s="139" t="s">
        <v>73</v>
      </c>
      <c r="B10" s="139" t="s">
        <v>74</v>
      </c>
      <c r="C10" s="135"/>
      <c r="D10" s="129"/>
      <c r="E10" s="129"/>
      <c r="F10" s="129" t="s">
        <v>720</v>
      </c>
      <c r="G10" s="135"/>
      <c r="H10" s="130"/>
      <c r="I10" s="130"/>
      <c r="J10" s="130" t="s">
        <v>720</v>
      </c>
      <c r="K10" s="135"/>
      <c r="L10" s="130"/>
      <c r="M10" s="130"/>
      <c r="N10" s="130"/>
      <c r="O10" s="138"/>
      <c r="P10" s="130"/>
      <c r="Q10" s="130"/>
      <c r="R10" s="135"/>
    </row>
    <row r="11" spans="1:18" ht="15.75" x14ac:dyDescent="0.25">
      <c r="A11" s="139" t="s">
        <v>27</v>
      </c>
      <c r="B11" s="139" t="s">
        <v>28</v>
      </c>
      <c r="C11" s="135"/>
      <c r="D11" s="129"/>
      <c r="E11" s="129" t="s">
        <v>717</v>
      </c>
      <c r="F11" s="129" t="s">
        <v>720</v>
      </c>
      <c r="G11" s="135"/>
      <c r="H11" s="130"/>
      <c r="I11" s="130" t="s">
        <v>717</v>
      </c>
      <c r="J11" s="130" t="s">
        <v>720</v>
      </c>
      <c r="K11" s="135"/>
      <c r="L11" s="130"/>
      <c r="M11" s="130" t="s">
        <v>717</v>
      </c>
      <c r="N11" s="130" t="s">
        <v>720</v>
      </c>
      <c r="O11" s="138"/>
      <c r="P11" s="130" t="s">
        <v>721</v>
      </c>
      <c r="Q11" s="130" t="s">
        <v>717</v>
      </c>
      <c r="R11" s="135" t="s">
        <v>720</v>
      </c>
    </row>
    <row r="12" spans="1:18" ht="15.75" x14ac:dyDescent="0.25">
      <c r="A12" s="139" t="s">
        <v>29</v>
      </c>
      <c r="B12" s="139" t="s">
        <v>30</v>
      </c>
      <c r="C12" s="135"/>
      <c r="D12" s="129" t="s">
        <v>721</v>
      </c>
      <c r="E12" s="129" t="s">
        <v>717</v>
      </c>
      <c r="F12" s="129" t="s">
        <v>720</v>
      </c>
      <c r="G12" s="135"/>
      <c r="H12" s="130" t="s">
        <v>721</v>
      </c>
      <c r="I12" s="130" t="s">
        <v>717</v>
      </c>
      <c r="J12" s="130" t="s">
        <v>720</v>
      </c>
      <c r="K12" s="135"/>
      <c r="L12" s="130"/>
      <c r="M12" s="130" t="s">
        <v>717</v>
      </c>
      <c r="N12" s="130"/>
      <c r="O12" s="138"/>
      <c r="P12" s="130"/>
      <c r="Q12" s="130" t="s">
        <v>717</v>
      </c>
      <c r="R12" s="135" t="s">
        <v>720</v>
      </c>
    </row>
    <row r="13" spans="1:18" ht="15.75" x14ac:dyDescent="0.25">
      <c r="A13" s="139" t="s">
        <v>75</v>
      </c>
      <c r="B13" s="139" t="s">
        <v>76</v>
      </c>
      <c r="C13" s="135"/>
      <c r="D13" s="129" t="s">
        <v>721</v>
      </c>
      <c r="E13" s="129" t="s">
        <v>717</v>
      </c>
      <c r="F13" s="129" t="s">
        <v>720</v>
      </c>
      <c r="G13" s="135"/>
      <c r="H13" s="130"/>
      <c r="I13" s="130" t="s">
        <v>717</v>
      </c>
      <c r="J13" s="130"/>
      <c r="K13" s="135"/>
      <c r="L13" s="130"/>
      <c r="M13" s="130" t="s">
        <v>717</v>
      </c>
      <c r="N13" s="130" t="s">
        <v>720</v>
      </c>
      <c r="O13" s="138"/>
      <c r="P13" s="130"/>
      <c r="Q13" s="130" t="s">
        <v>717</v>
      </c>
      <c r="R13" s="135"/>
    </row>
    <row r="14" spans="1:18" ht="15.75" x14ac:dyDescent="0.25">
      <c r="A14" s="139" t="s">
        <v>77</v>
      </c>
      <c r="B14" s="139" t="s">
        <v>78</v>
      </c>
      <c r="C14" s="135"/>
      <c r="D14" s="129" t="s">
        <v>721</v>
      </c>
      <c r="E14" s="129" t="s">
        <v>717</v>
      </c>
      <c r="F14" s="129"/>
      <c r="G14" s="135"/>
      <c r="H14" s="130"/>
      <c r="I14" s="130"/>
      <c r="J14" s="130" t="s">
        <v>720</v>
      </c>
      <c r="K14" s="135"/>
      <c r="L14" s="130"/>
      <c r="M14" s="130"/>
      <c r="N14" s="130" t="s">
        <v>720</v>
      </c>
      <c r="O14" s="138"/>
      <c r="P14" s="130"/>
      <c r="Q14" s="130" t="s">
        <v>717</v>
      </c>
      <c r="R14" s="135"/>
    </row>
    <row r="15" spans="1:18" ht="15.75" x14ac:dyDescent="0.25">
      <c r="A15" s="139" t="s">
        <v>79</v>
      </c>
      <c r="B15" s="139" t="s">
        <v>80</v>
      </c>
      <c r="C15" s="135"/>
      <c r="D15" s="129"/>
      <c r="E15" s="129" t="s">
        <v>717</v>
      </c>
      <c r="F15" s="129"/>
      <c r="G15" s="135"/>
      <c r="H15" s="130"/>
      <c r="I15" s="130" t="s">
        <v>717</v>
      </c>
      <c r="J15" s="130"/>
      <c r="K15" s="135"/>
      <c r="L15" s="130"/>
      <c r="M15" s="130" t="s">
        <v>717</v>
      </c>
      <c r="N15" s="130"/>
      <c r="O15" s="138"/>
      <c r="P15" s="130" t="s">
        <v>721</v>
      </c>
      <c r="Q15" s="130"/>
      <c r="R15" s="135" t="s">
        <v>720</v>
      </c>
    </row>
    <row r="16" spans="1:18" ht="15.75" x14ac:dyDescent="0.25">
      <c r="A16" s="139" t="s">
        <v>81</v>
      </c>
      <c r="B16" s="139" t="s">
        <v>82</v>
      </c>
      <c r="C16" s="135"/>
      <c r="D16" s="129"/>
      <c r="E16" s="129"/>
      <c r="F16" s="129" t="s">
        <v>720</v>
      </c>
      <c r="G16" s="135"/>
      <c r="H16" s="130"/>
      <c r="I16" s="130" t="s">
        <v>717</v>
      </c>
      <c r="J16" s="130" t="s">
        <v>720</v>
      </c>
      <c r="K16" s="135"/>
      <c r="L16" s="130"/>
      <c r="M16" s="130"/>
      <c r="N16" s="130" t="s">
        <v>720</v>
      </c>
      <c r="O16" s="138"/>
      <c r="P16" s="130" t="s">
        <v>721</v>
      </c>
      <c r="Q16" s="130"/>
      <c r="R16" s="135"/>
    </row>
    <row r="17" spans="1:18" ht="15.75" x14ac:dyDescent="0.25">
      <c r="A17" s="139" t="s">
        <v>83</v>
      </c>
      <c r="B17" s="139" t="s">
        <v>84</v>
      </c>
      <c r="C17" s="135"/>
      <c r="D17" s="129"/>
      <c r="E17" s="129"/>
      <c r="F17" s="129" t="s">
        <v>720</v>
      </c>
      <c r="G17" s="135"/>
      <c r="H17" s="130"/>
      <c r="I17" s="130"/>
      <c r="J17" s="130"/>
      <c r="K17" s="135"/>
      <c r="L17" s="130" t="s">
        <v>721</v>
      </c>
      <c r="M17" s="130"/>
      <c r="N17" s="130"/>
      <c r="O17" s="138"/>
      <c r="P17" s="130"/>
      <c r="Q17" s="130" t="s">
        <v>717</v>
      </c>
      <c r="R17" s="135"/>
    </row>
    <row r="18" spans="1:18" ht="15.75" x14ac:dyDescent="0.25">
      <c r="A18" s="139" t="s">
        <v>85</v>
      </c>
      <c r="B18" s="139" t="s">
        <v>86</v>
      </c>
      <c r="C18" s="135"/>
      <c r="D18" s="129"/>
      <c r="E18" s="129"/>
      <c r="F18" s="129" t="s">
        <v>720</v>
      </c>
      <c r="G18" s="135"/>
      <c r="H18" s="130"/>
      <c r="I18" s="130" t="s">
        <v>717</v>
      </c>
      <c r="J18" s="130"/>
      <c r="K18" s="135"/>
      <c r="L18" s="130"/>
      <c r="M18" s="130" t="s">
        <v>717</v>
      </c>
      <c r="N18" s="130"/>
      <c r="O18" s="138"/>
      <c r="P18" s="130"/>
      <c r="Q18" s="130" t="s">
        <v>717</v>
      </c>
      <c r="R18" s="135"/>
    </row>
    <row r="19" spans="1:18" ht="15.75" x14ac:dyDescent="0.25">
      <c r="A19" s="139" t="s">
        <v>87</v>
      </c>
      <c r="B19" s="139" t="s">
        <v>88</v>
      </c>
      <c r="C19" s="135"/>
      <c r="D19" s="129"/>
      <c r="E19" s="129" t="s">
        <v>717</v>
      </c>
      <c r="F19" s="129"/>
      <c r="G19" s="135"/>
      <c r="H19" s="130"/>
      <c r="I19" s="130"/>
      <c r="J19" s="130"/>
      <c r="K19" s="135"/>
      <c r="L19" s="130" t="s">
        <v>721</v>
      </c>
      <c r="M19" s="130"/>
      <c r="N19" s="130"/>
      <c r="O19" s="138"/>
      <c r="P19" s="130"/>
      <c r="Q19" s="130" t="s">
        <v>717</v>
      </c>
      <c r="R19" s="135"/>
    </row>
    <row r="20" spans="1:18" ht="15.75" x14ac:dyDescent="0.25">
      <c r="A20" s="139" t="s">
        <v>89</v>
      </c>
      <c r="B20" s="139" t="s">
        <v>90</v>
      </c>
      <c r="C20" s="135"/>
      <c r="D20" s="129"/>
      <c r="E20" s="129"/>
      <c r="F20" s="129"/>
      <c r="G20" s="135"/>
      <c r="H20" s="130"/>
      <c r="I20" s="130"/>
      <c r="J20" s="130"/>
      <c r="K20" s="135"/>
      <c r="L20" s="130"/>
      <c r="M20" s="130"/>
      <c r="N20" s="130"/>
      <c r="O20" s="138"/>
      <c r="P20" s="130"/>
      <c r="Q20" s="130" t="s">
        <v>717</v>
      </c>
      <c r="R20" s="135"/>
    </row>
    <row r="21" spans="1:18" ht="15.75" x14ac:dyDescent="0.25">
      <c r="A21" s="139" t="s">
        <v>91</v>
      </c>
      <c r="B21" s="139" t="s">
        <v>92</v>
      </c>
      <c r="C21" s="135"/>
      <c r="D21" s="129"/>
      <c r="E21" s="129" t="s">
        <v>717</v>
      </c>
      <c r="F21" s="129" t="s">
        <v>720</v>
      </c>
      <c r="G21" s="135"/>
      <c r="H21" s="130"/>
      <c r="I21" s="130" t="s">
        <v>717</v>
      </c>
      <c r="J21" s="130" t="s">
        <v>720</v>
      </c>
      <c r="K21" s="135"/>
      <c r="L21" s="130"/>
      <c r="M21" s="130" t="s">
        <v>717</v>
      </c>
      <c r="N21" s="130" t="s">
        <v>720</v>
      </c>
      <c r="O21" s="138"/>
      <c r="P21" s="130"/>
      <c r="Q21" s="130" t="s">
        <v>717</v>
      </c>
      <c r="R21" s="135"/>
    </row>
    <row r="22" spans="1:18" ht="15.75" x14ac:dyDescent="0.25">
      <c r="A22" s="139" t="s">
        <v>93</v>
      </c>
      <c r="B22" s="139" t="s">
        <v>94</v>
      </c>
      <c r="C22" s="135"/>
      <c r="D22" s="129"/>
      <c r="E22" s="129"/>
      <c r="F22" s="129"/>
      <c r="G22" s="135"/>
      <c r="H22" s="130"/>
      <c r="I22" s="130"/>
      <c r="J22" s="130"/>
      <c r="K22" s="135"/>
      <c r="L22" s="130"/>
      <c r="M22" s="130"/>
      <c r="N22" s="130"/>
      <c r="O22" s="138"/>
      <c r="P22" s="130" t="s">
        <v>721</v>
      </c>
      <c r="Q22" s="130" t="s">
        <v>717</v>
      </c>
      <c r="R22" s="135"/>
    </row>
    <row r="23" spans="1:18" ht="15.75" x14ac:dyDescent="0.25">
      <c r="A23" s="139" t="s">
        <v>95</v>
      </c>
      <c r="B23" s="139" t="s">
        <v>96</v>
      </c>
      <c r="C23" s="135"/>
      <c r="D23" s="129"/>
      <c r="E23" s="129" t="s">
        <v>717</v>
      </c>
      <c r="F23" s="129" t="s">
        <v>720</v>
      </c>
      <c r="G23" s="135"/>
      <c r="H23" s="130"/>
      <c r="I23" s="130" t="s">
        <v>717</v>
      </c>
      <c r="J23" s="130" t="s">
        <v>720</v>
      </c>
      <c r="K23" s="135"/>
      <c r="L23" s="130"/>
      <c r="M23" s="130" t="s">
        <v>717</v>
      </c>
      <c r="N23" s="130" t="s">
        <v>720</v>
      </c>
      <c r="O23" s="138"/>
      <c r="P23" s="130"/>
      <c r="Q23" s="130" t="s">
        <v>717</v>
      </c>
      <c r="R23" s="135"/>
    </row>
    <row r="24" spans="1:18" ht="15.75" x14ac:dyDescent="0.25">
      <c r="A24" s="139" t="s">
        <v>97</v>
      </c>
      <c r="B24" s="139" t="s">
        <v>98</v>
      </c>
      <c r="C24" s="135"/>
      <c r="D24" s="129" t="s">
        <v>721</v>
      </c>
      <c r="E24" s="129"/>
      <c r="F24" s="129" t="s">
        <v>720</v>
      </c>
      <c r="G24" s="135"/>
      <c r="H24" s="130"/>
      <c r="I24" s="130" t="s">
        <v>717</v>
      </c>
      <c r="J24" s="130"/>
      <c r="K24" s="135"/>
      <c r="L24" s="130"/>
      <c r="M24" s="130" t="s">
        <v>717</v>
      </c>
      <c r="N24" s="130"/>
      <c r="O24" s="138"/>
      <c r="P24" s="130"/>
      <c r="Q24" s="130"/>
      <c r="R24" s="135"/>
    </row>
    <row r="25" spans="1:18" ht="15.75" x14ac:dyDescent="0.25">
      <c r="A25" s="139" t="s">
        <v>99</v>
      </c>
      <c r="B25" s="139" t="s">
        <v>100</v>
      </c>
      <c r="C25" s="135"/>
      <c r="D25" s="129"/>
      <c r="E25" s="129"/>
      <c r="F25" s="129"/>
      <c r="G25" s="135"/>
      <c r="H25" s="130"/>
      <c r="I25" s="130"/>
      <c r="J25" s="130"/>
      <c r="K25" s="135"/>
      <c r="L25" s="130"/>
      <c r="M25" s="130"/>
      <c r="N25" s="130"/>
      <c r="O25" s="138"/>
      <c r="P25" s="130"/>
      <c r="Q25" s="130" t="s">
        <v>717</v>
      </c>
      <c r="R25" s="135" t="s">
        <v>720</v>
      </c>
    </row>
    <row r="26" spans="1:18" ht="15.75" x14ac:dyDescent="0.25">
      <c r="A26" s="139" t="s">
        <v>101</v>
      </c>
      <c r="B26" s="139" t="s">
        <v>102</v>
      </c>
      <c r="C26" s="135"/>
      <c r="D26" s="129"/>
      <c r="E26" s="129" t="s">
        <v>717</v>
      </c>
      <c r="F26" s="129" t="s">
        <v>720</v>
      </c>
      <c r="G26" s="135"/>
      <c r="H26" s="130" t="s">
        <v>721</v>
      </c>
      <c r="I26" s="130" t="s">
        <v>717</v>
      </c>
      <c r="J26" s="130" t="s">
        <v>720</v>
      </c>
      <c r="K26" s="135"/>
      <c r="L26" s="130" t="s">
        <v>721</v>
      </c>
      <c r="M26" s="130" t="s">
        <v>717</v>
      </c>
      <c r="N26" s="130" t="s">
        <v>720</v>
      </c>
      <c r="O26" s="138"/>
      <c r="P26" s="130" t="s">
        <v>721</v>
      </c>
      <c r="Q26" s="130"/>
      <c r="R26" s="135"/>
    </row>
    <row r="27" spans="1:18" ht="15.75" x14ac:dyDescent="0.25">
      <c r="A27" s="139" t="s">
        <v>103</v>
      </c>
      <c r="B27" s="139" t="s">
        <v>104</v>
      </c>
      <c r="C27" s="135"/>
      <c r="D27" s="129" t="s">
        <v>721</v>
      </c>
      <c r="E27" s="129"/>
      <c r="F27" s="129"/>
      <c r="G27" s="135"/>
      <c r="H27" s="130"/>
      <c r="I27" s="130"/>
      <c r="J27" s="130"/>
      <c r="K27" s="135"/>
      <c r="L27" s="130" t="s">
        <v>721</v>
      </c>
      <c r="M27" s="130"/>
      <c r="N27" s="130"/>
      <c r="O27" s="138"/>
      <c r="P27" s="130"/>
      <c r="Q27" s="130"/>
      <c r="R27" s="135" t="s">
        <v>720</v>
      </c>
    </row>
  </sheetData>
  <phoneticPr fontId="12" type="noConversion"/>
  <pageMargins left="0.25" right="0.25" top="0.5" bottom="0.81" header="0.5" footer="0.5"/>
  <pageSetup scale="66" orientation="landscape" horizontalDpi="300" verticalDpi="300" r:id="rId1"/>
  <headerFooter alignWithMargins="0">
    <oddFooter>&amp;L&amp;D&amp;CED_UN.xls&amp;RPage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33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6.28515625" style="142" customWidth="1"/>
    <col min="3" max="3" width="10.85546875" style="127" customWidth="1"/>
    <col min="4" max="4" width="9.7109375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9" x14ac:dyDescent="0.2">
      <c r="A1" s="151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9" x14ac:dyDescent="0.2">
      <c r="A2" s="151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9" x14ac:dyDescent="0.2">
      <c r="A3" s="152" t="s">
        <v>693</v>
      </c>
      <c r="B3" s="125" t="s">
        <v>105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9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9" x14ac:dyDescent="0.2">
      <c r="A5" s="125"/>
      <c r="B5" s="125"/>
      <c r="D5" s="128" t="s">
        <v>695</v>
      </c>
      <c r="E5" s="126"/>
      <c r="F5" s="126"/>
      <c r="G5" s="126"/>
      <c r="H5" s="128" t="s">
        <v>695</v>
      </c>
      <c r="L5" s="128" t="s">
        <v>695</v>
      </c>
      <c r="N5" s="127"/>
      <c r="O5" s="127"/>
      <c r="P5" s="128" t="s">
        <v>695</v>
      </c>
      <c r="Q5" s="127"/>
      <c r="R5" s="127"/>
    </row>
    <row r="6" spans="1:19" x14ac:dyDescent="0.2">
      <c r="A6" s="125"/>
      <c r="B6" s="125"/>
      <c r="D6" s="129" t="s">
        <v>696</v>
      </c>
      <c r="E6" s="130"/>
      <c r="F6" s="130"/>
      <c r="G6" s="131"/>
      <c r="H6" s="129" t="s">
        <v>696</v>
      </c>
      <c r="I6" s="132"/>
      <c r="J6" s="133"/>
      <c r="K6" s="132"/>
      <c r="L6" s="129" t="s">
        <v>696</v>
      </c>
      <c r="M6" s="132"/>
      <c r="N6" s="133"/>
      <c r="O6" s="133"/>
      <c r="P6" s="129" t="s">
        <v>696</v>
      </c>
      <c r="Q6" s="130"/>
      <c r="R6" s="130"/>
    </row>
    <row r="7" spans="1:19" x14ac:dyDescent="0.2">
      <c r="A7" s="125" t="s">
        <v>697</v>
      </c>
      <c r="B7" s="125" t="s">
        <v>698</v>
      </c>
      <c r="C7" s="129" t="s">
        <v>699</v>
      </c>
      <c r="D7" s="126" t="s">
        <v>700</v>
      </c>
      <c r="E7" s="129" t="s">
        <v>701</v>
      </c>
      <c r="F7" s="129" t="s">
        <v>702</v>
      </c>
      <c r="G7" s="131" t="s">
        <v>703</v>
      </c>
      <c r="H7" s="127" t="s">
        <v>704</v>
      </c>
      <c r="I7" s="130" t="s">
        <v>705</v>
      </c>
      <c r="J7" s="130" t="s">
        <v>706</v>
      </c>
      <c r="K7" s="131" t="s">
        <v>707</v>
      </c>
      <c r="L7" s="127" t="s">
        <v>708</v>
      </c>
      <c r="M7" s="130" t="s">
        <v>709</v>
      </c>
      <c r="N7" s="130" t="s">
        <v>710</v>
      </c>
      <c r="O7" s="130" t="s">
        <v>711</v>
      </c>
      <c r="P7" s="127" t="s">
        <v>712</v>
      </c>
      <c r="Q7" s="130" t="s">
        <v>713</v>
      </c>
      <c r="R7" s="130" t="s">
        <v>714</v>
      </c>
    </row>
    <row r="8" spans="1:19" ht="16.5" customHeight="1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5"/>
      <c r="S8" s="138"/>
    </row>
    <row r="9" spans="1:19" ht="15.75" x14ac:dyDescent="0.25">
      <c r="A9" s="139" t="s">
        <v>106</v>
      </c>
      <c r="B9" s="139" t="s">
        <v>107</v>
      </c>
      <c r="C9" s="135"/>
      <c r="D9" s="140" t="s">
        <v>721</v>
      </c>
      <c r="E9" s="129"/>
      <c r="F9" s="129"/>
      <c r="G9" s="135"/>
      <c r="H9" s="130"/>
      <c r="I9" s="130"/>
      <c r="J9" s="130" t="s">
        <v>720</v>
      </c>
      <c r="K9" s="135"/>
      <c r="L9" s="130"/>
      <c r="M9" s="130"/>
      <c r="N9" s="130"/>
      <c r="O9" s="138"/>
      <c r="P9" s="130"/>
      <c r="Q9" s="130"/>
      <c r="R9" s="135"/>
    </row>
    <row r="10" spans="1:19" ht="15.75" x14ac:dyDescent="0.25">
      <c r="A10" s="139" t="s">
        <v>108</v>
      </c>
      <c r="B10" s="139" t="s">
        <v>109</v>
      </c>
      <c r="C10" s="135"/>
      <c r="D10" s="140"/>
      <c r="E10" s="129"/>
      <c r="F10" s="129"/>
      <c r="G10" s="135"/>
      <c r="H10" s="130"/>
      <c r="I10" s="130"/>
      <c r="J10" s="130"/>
      <c r="K10" s="135"/>
      <c r="L10" s="130"/>
      <c r="M10" s="130"/>
      <c r="N10" s="130"/>
      <c r="O10" s="138"/>
      <c r="P10" s="130" t="s">
        <v>721</v>
      </c>
      <c r="Q10" s="130"/>
      <c r="R10" s="135"/>
    </row>
    <row r="11" spans="1:19" ht="15.75" x14ac:dyDescent="0.25">
      <c r="A11" s="139" t="s">
        <v>110</v>
      </c>
      <c r="B11" s="139" t="s">
        <v>111</v>
      </c>
      <c r="C11" s="135"/>
      <c r="D11" s="140"/>
      <c r="E11" s="129"/>
      <c r="F11" s="129"/>
      <c r="G11" s="135"/>
      <c r="H11" s="130"/>
      <c r="I11" s="130"/>
      <c r="J11" s="130"/>
      <c r="K11" s="135"/>
      <c r="L11" s="130"/>
      <c r="M11" s="130"/>
      <c r="N11" s="130"/>
      <c r="O11" s="138"/>
      <c r="P11" s="130"/>
      <c r="Q11" s="130"/>
      <c r="R11" s="135"/>
    </row>
    <row r="12" spans="1:19" ht="15.75" x14ac:dyDescent="0.25">
      <c r="A12" s="139" t="s">
        <v>112</v>
      </c>
      <c r="B12" s="139" t="s">
        <v>113</v>
      </c>
      <c r="C12" s="135"/>
      <c r="D12" s="140"/>
      <c r="E12" s="129"/>
      <c r="F12" s="129"/>
      <c r="G12" s="135"/>
      <c r="H12" s="130"/>
      <c r="I12" s="130"/>
      <c r="J12" s="130"/>
      <c r="K12" s="135"/>
      <c r="L12" s="130"/>
      <c r="M12" s="130"/>
      <c r="N12" s="130"/>
      <c r="O12" s="138"/>
      <c r="P12" s="130"/>
      <c r="Q12" s="130" t="s">
        <v>717</v>
      </c>
      <c r="R12" s="135"/>
    </row>
    <row r="13" spans="1:19" ht="15.75" x14ac:dyDescent="0.25">
      <c r="A13" s="139" t="s">
        <v>114</v>
      </c>
      <c r="B13" s="139" t="s">
        <v>115</v>
      </c>
      <c r="C13" s="135"/>
      <c r="D13" s="140"/>
      <c r="E13" s="129" t="s">
        <v>717</v>
      </c>
      <c r="F13" s="129" t="s">
        <v>720</v>
      </c>
      <c r="G13" s="135"/>
      <c r="H13" s="130"/>
      <c r="I13" s="130"/>
      <c r="J13" s="130"/>
      <c r="K13" s="135"/>
      <c r="L13" s="130"/>
      <c r="M13" s="130"/>
      <c r="N13" s="130"/>
      <c r="O13" s="138"/>
      <c r="P13" s="130" t="s">
        <v>721</v>
      </c>
      <c r="Q13" s="130"/>
      <c r="R13" s="135"/>
    </row>
    <row r="14" spans="1:19" ht="15.75" x14ac:dyDescent="0.25">
      <c r="A14" s="139" t="s">
        <v>114</v>
      </c>
      <c r="B14" s="139" t="s">
        <v>115</v>
      </c>
      <c r="C14" s="135"/>
      <c r="D14" s="140"/>
      <c r="E14" s="129" t="s">
        <v>717</v>
      </c>
      <c r="F14" s="129"/>
      <c r="G14" s="135"/>
      <c r="H14" s="130"/>
      <c r="I14" s="130"/>
      <c r="J14" s="130"/>
      <c r="K14" s="135"/>
      <c r="L14" s="130"/>
      <c r="M14" s="130"/>
      <c r="N14" s="130"/>
      <c r="O14" s="138"/>
      <c r="P14" s="130" t="s">
        <v>721</v>
      </c>
      <c r="Q14" s="130"/>
      <c r="R14" s="135"/>
    </row>
    <row r="15" spans="1:19" ht="15.75" x14ac:dyDescent="0.25">
      <c r="A15" s="139" t="s">
        <v>116</v>
      </c>
      <c r="B15" s="139" t="s">
        <v>117</v>
      </c>
      <c r="C15" s="135"/>
      <c r="D15" s="140"/>
      <c r="E15" s="129"/>
      <c r="F15" s="129"/>
      <c r="G15" s="135"/>
      <c r="H15" s="130"/>
      <c r="I15" s="130"/>
      <c r="J15" s="130" t="s">
        <v>720</v>
      </c>
      <c r="K15" s="135"/>
      <c r="L15" s="130"/>
      <c r="M15" s="130"/>
      <c r="N15" s="130"/>
      <c r="O15" s="138"/>
      <c r="P15" s="130"/>
      <c r="Q15" s="130"/>
      <c r="R15" s="135"/>
    </row>
    <row r="16" spans="1:19" ht="15.75" x14ac:dyDescent="0.25">
      <c r="A16" s="139" t="s">
        <v>118</v>
      </c>
      <c r="B16" s="139" t="s">
        <v>119</v>
      </c>
      <c r="C16" s="135"/>
      <c r="D16" s="140"/>
      <c r="E16" s="129"/>
      <c r="F16" s="129"/>
      <c r="G16" s="135"/>
      <c r="H16" s="130"/>
      <c r="I16" s="130"/>
      <c r="J16" s="130"/>
      <c r="K16" s="135"/>
      <c r="L16" s="130"/>
      <c r="M16" s="130"/>
      <c r="N16" s="130"/>
      <c r="O16" s="138"/>
      <c r="P16" s="130"/>
      <c r="Q16" s="130" t="s">
        <v>717</v>
      </c>
      <c r="R16" s="135"/>
    </row>
    <row r="17" spans="1:18" ht="15.75" x14ac:dyDescent="0.25">
      <c r="A17" s="139" t="s">
        <v>120</v>
      </c>
      <c r="B17" s="139" t="s">
        <v>121</v>
      </c>
      <c r="C17" s="135"/>
      <c r="D17" s="140" t="s">
        <v>721</v>
      </c>
      <c r="E17" s="129"/>
      <c r="F17" s="129"/>
      <c r="G17" s="135"/>
      <c r="H17" s="130" t="s">
        <v>721</v>
      </c>
      <c r="I17" s="130"/>
      <c r="J17" s="130"/>
      <c r="K17" s="135"/>
      <c r="L17" s="130"/>
      <c r="M17" s="130"/>
      <c r="N17" s="130"/>
      <c r="O17" s="138"/>
      <c r="P17" s="130"/>
      <c r="Q17" s="130"/>
      <c r="R17" s="135" t="s">
        <v>720</v>
      </c>
    </row>
    <row r="18" spans="1:18" ht="15.75" x14ac:dyDescent="0.25">
      <c r="A18" s="139" t="s">
        <v>122</v>
      </c>
      <c r="B18" s="139" t="s">
        <v>123</v>
      </c>
      <c r="C18" s="135"/>
      <c r="D18" s="140" t="s">
        <v>721</v>
      </c>
      <c r="E18" s="129"/>
      <c r="F18" s="129"/>
      <c r="G18" s="135"/>
      <c r="H18" s="130" t="s">
        <v>721</v>
      </c>
      <c r="I18" s="130"/>
      <c r="J18" s="130"/>
      <c r="K18" s="135"/>
      <c r="L18" s="130" t="s">
        <v>721</v>
      </c>
      <c r="M18" s="130"/>
      <c r="N18" s="130"/>
      <c r="O18" s="138"/>
      <c r="P18" s="130"/>
      <c r="Q18" s="130" t="s">
        <v>717</v>
      </c>
      <c r="R18" s="135"/>
    </row>
    <row r="19" spans="1:18" ht="15.75" x14ac:dyDescent="0.25">
      <c r="A19" s="139" t="s">
        <v>124</v>
      </c>
      <c r="B19" s="139" t="s">
        <v>125</v>
      </c>
      <c r="C19" s="135"/>
      <c r="D19" s="140"/>
      <c r="E19" s="129" t="s">
        <v>717</v>
      </c>
      <c r="F19" s="129"/>
      <c r="G19" s="135"/>
      <c r="H19" s="130"/>
      <c r="I19" s="130" t="s">
        <v>717</v>
      </c>
      <c r="J19" s="130"/>
      <c r="K19" s="135"/>
      <c r="L19" s="130"/>
      <c r="M19" s="130"/>
      <c r="N19" s="130"/>
      <c r="O19" s="138"/>
      <c r="P19" s="130"/>
      <c r="Q19" s="130"/>
      <c r="R19" s="135"/>
    </row>
    <row r="20" spans="1:18" ht="15.75" x14ac:dyDescent="0.25">
      <c r="A20" s="139" t="s">
        <v>126</v>
      </c>
      <c r="B20" s="139" t="s">
        <v>127</v>
      </c>
      <c r="C20" s="135"/>
      <c r="D20" s="140"/>
      <c r="E20" s="129"/>
      <c r="F20" s="129" t="s">
        <v>720</v>
      </c>
      <c r="G20" s="135"/>
      <c r="H20" s="130" t="s">
        <v>721</v>
      </c>
      <c r="I20" s="130"/>
      <c r="J20" s="130"/>
      <c r="K20" s="135"/>
      <c r="L20" s="130"/>
      <c r="M20" s="130"/>
      <c r="N20" s="130"/>
      <c r="O20" s="138"/>
      <c r="P20" s="130"/>
      <c r="Q20" s="130"/>
      <c r="R20" s="135"/>
    </row>
    <row r="21" spans="1:18" ht="15.75" x14ac:dyDescent="0.25">
      <c r="A21" s="139" t="s">
        <v>128</v>
      </c>
      <c r="B21" s="139" t="s">
        <v>129</v>
      </c>
      <c r="C21" s="135"/>
      <c r="D21" s="140"/>
      <c r="E21" s="129"/>
      <c r="F21" s="129" t="s">
        <v>720</v>
      </c>
      <c r="G21" s="135"/>
      <c r="H21" s="130"/>
      <c r="I21" s="130" t="s">
        <v>717</v>
      </c>
      <c r="J21" s="130"/>
      <c r="K21" s="135"/>
      <c r="L21" s="130"/>
      <c r="M21" s="130"/>
      <c r="N21" s="130"/>
      <c r="O21" s="138"/>
      <c r="P21" s="130"/>
      <c r="Q21" s="130"/>
      <c r="R21" s="135"/>
    </row>
    <row r="22" spans="1:18" ht="15.75" x14ac:dyDescent="0.25">
      <c r="A22" s="139" t="s">
        <v>130</v>
      </c>
      <c r="B22" s="139" t="s">
        <v>131</v>
      </c>
      <c r="C22" s="135"/>
      <c r="D22" s="140"/>
      <c r="E22" s="129" t="s">
        <v>717</v>
      </c>
      <c r="F22" s="129"/>
      <c r="G22" s="135"/>
      <c r="H22" s="130"/>
      <c r="I22" s="130"/>
      <c r="J22" s="130"/>
      <c r="K22" s="135"/>
      <c r="L22" s="130"/>
      <c r="M22" s="130"/>
      <c r="N22" s="130"/>
      <c r="O22" s="138"/>
      <c r="P22" s="130"/>
      <c r="Q22" s="130"/>
      <c r="R22" s="135"/>
    </row>
    <row r="23" spans="1:18" ht="15.75" x14ac:dyDescent="0.25">
      <c r="A23" s="139" t="s">
        <v>132</v>
      </c>
      <c r="B23" s="139" t="s">
        <v>133</v>
      </c>
      <c r="C23" s="135"/>
      <c r="D23" s="140"/>
      <c r="E23" s="129"/>
      <c r="F23" s="129"/>
      <c r="G23" s="135"/>
      <c r="H23" s="130"/>
      <c r="I23" s="130"/>
      <c r="J23" s="130"/>
      <c r="K23" s="135"/>
      <c r="L23" s="130"/>
      <c r="M23" s="130"/>
      <c r="N23" s="130"/>
      <c r="O23" s="138"/>
      <c r="P23" s="130"/>
      <c r="Q23" s="130"/>
      <c r="R23" s="135" t="s">
        <v>720</v>
      </c>
    </row>
    <row r="24" spans="1:18" ht="15.75" x14ac:dyDescent="0.25">
      <c r="A24" s="139" t="s">
        <v>1475</v>
      </c>
      <c r="B24" s="139" t="s">
        <v>134</v>
      </c>
      <c r="C24" s="135"/>
      <c r="D24" s="140"/>
      <c r="E24" s="129" t="s">
        <v>717</v>
      </c>
      <c r="F24" s="129"/>
      <c r="G24" s="135"/>
      <c r="H24" s="130"/>
      <c r="I24" s="130"/>
      <c r="J24" s="130"/>
      <c r="K24" s="135"/>
      <c r="L24" s="130" t="s">
        <v>721</v>
      </c>
      <c r="M24" s="130"/>
      <c r="N24" s="130"/>
      <c r="O24" s="138"/>
      <c r="P24" s="130"/>
      <c r="Q24" s="130"/>
      <c r="R24" s="135" t="s">
        <v>720</v>
      </c>
    </row>
    <row r="25" spans="1:18" ht="15.75" x14ac:dyDescent="0.25">
      <c r="A25" s="139" t="s">
        <v>135</v>
      </c>
      <c r="B25" s="139" t="s">
        <v>1532</v>
      </c>
      <c r="C25" s="135"/>
      <c r="D25" s="140"/>
      <c r="E25" s="129" t="s">
        <v>717</v>
      </c>
      <c r="F25" s="129" t="s">
        <v>720</v>
      </c>
      <c r="G25" s="135"/>
      <c r="H25" s="130"/>
      <c r="I25" s="130"/>
      <c r="J25" s="130" t="s">
        <v>720</v>
      </c>
      <c r="K25" s="135"/>
      <c r="L25" s="130" t="s">
        <v>721</v>
      </c>
      <c r="M25" s="130"/>
      <c r="N25" s="130"/>
      <c r="O25" s="138"/>
      <c r="P25" s="130"/>
      <c r="Q25" s="130"/>
      <c r="R25" s="135"/>
    </row>
    <row r="26" spans="1:18" ht="15.75" x14ac:dyDescent="0.25">
      <c r="A26" s="139" t="s">
        <v>136</v>
      </c>
      <c r="B26" s="139" t="s">
        <v>137</v>
      </c>
      <c r="C26" s="135"/>
      <c r="D26" s="140"/>
      <c r="E26" s="129"/>
      <c r="F26" s="129"/>
      <c r="G26" s="135"/>
      <c r="H26" s="130"/>
      <c r="I26" s="130"/>
      <c r="J26" s="130"/>
      <c r="K26" s="135"/>
      <c r="L26" s="130"/>
      <c r="M26" s="130"/>
      <c r="N26" s="130"/>
      <c r="O26" s="138"/>
      <c r="P26" s="130"/>
      <c r="Q26" s="130"/>
      <c r="R26" s="135"/>
    </row>
    <row r="27" spans="1:18" ht="15.75" x14ac:dyDescent="0.25">
      <c r="A27" s="139" t="s">
        <v>138</v>
      </c>
      <c r="B27" s="139" t="s">
        <v>139</v>
      </c>
      <c r="C27" s="135"/>
      <c r="D27" s="140"/>
      <c r="E27" s="129"/>
      <c r="F27" s="129" t="s">
        <v>720</v>
      </c>
      <c r="G27" s="135"/>
      <c r="H27" s="130"/>
      <c r="I27" s="130" t="s">
        <v>717</v>
      </c>
      <c r="J27" s="130" t="s">
        <v>720</v>
      </c>
      <c r="K27" s="135"/>
      <c r="L27" s="130"/>
      <c r="M27" s="130"/>
      <c r="N27" s="130"/>
      <c r="O27" s="138"/>
      <c r="P27" s="130"/>
      <c r="Q27" s="130"/>
      <c r="R27" s="135"/>
    </row>
    <row r="28" spans="1:18" ht="15.75" x14ac:dyDescent="0.25">
      <c r="A28" s="139" t="s">
        <v>140</v>
      </c>
      <c r="B28" s="139" t="s">
        <v>141</v>
      </c>
      <c r="C28" s="135"/>
      <c r="D28" s="140"/>
      <c r="E28" s="129"/>
      <c r="F28" s="129"/>
      <c r="G28" s="135"/>
      <c r="H28" s="130"/>
      <c r="I28" s="130" t="s">
        <v>717</v>
      </c>
      <c r="J28" s="130" t="s">
        <v>720</v>
      </c>
      <c r="K28" s="135"/>
      <c r="L28" s="130"/>
      <c r="M28" s="130"/>
      <c r="N28" s="130"/>
      <c r="O28" s="138"/>
      <c r="P28" s="130"/>
      <c r="Q28" s="130"/>
      <c r="R28" s="135"/>
    </row>
    <row r="29" spans="1:18" ht="15.75" x14ac:dyDescent="0.25">
      <c r="A29" s="139" t="s">
        <v>142</v>
      </c>
      <c r="B29" s="139" t="s">
        <v>143</v>
      </c>
      <c r="C29" s="135"/>
      <c r="D29" s="140"/>
      <c r="E29" s="129"/>
      <c r="F29" s="129"/>
      <c r="G29" s="135"/>
      <c r="H29" s="130" t="s">
        <v>721</v>
      </c>
      <c r="I29" s="130"/>
      <c r="J29" s="130"/>
      <c r="K29" s="135"/>
      <c r="L29" s="130" t="s">
        <v>721</v>
      </c>
      <c r="M29" s="130"/>
      <c r="N29" s="130"/>
      <c r="O29" s="138"/>
      <c r="P29" s="130"/>
      <c r="Q29" s="130"/>
      <c r="R29" s="135"/>
    </row>
    <row r="30" spans="1:18" ht="15.75" x14ac:dyDescent="0.25">
      <c r="A30" s="139" t="s">
        <v>144</v>
      </c>
      <c r="B30" s="139" t="s">
        <v>145</v>
      </c>
      <c r="C30" s="135"/>
      <c r="D30" s="140"/>
      <c r="E30" s="129"/>
      <c r="F30" s="129"/>
      <c r="G30" s="135"/>
      <c r="H30" s="130"/>
      <c r="I30" s="130"/>
      <c r="J30" s="130"/>
      <c r="K30" s="135"/>
      <c r="L30" s="130"/>
      <c r="M30" s="130"/>
      <c r="N30" s="130"/>
      <c r="O30" s="138"/>
      <c r="P30" s="130"/>
      <c r="Q30" s="130"/>
      <c r="R30" s="135" t="s">
        <v>720</v>
      </c>
    </row>
    <row r="31" spans="1:18" ht="15.75" x14ac:dyDescent="0.25">
      <c r="A31" s="139" t="s">
        <v>146</v>
      </c>
      <c r="B31" s="139" t="s">
        <v>147</v>
      </c>
      <c r="C31" s="135"/>
      <c r="D31" s="140"/>
      <c r="E31" s="129"/>
      <c r="F31" s="129"/>
      <c r="G31" s="135"/>
      <c r="H31" s="130"/>
      <c r="I31" s="130"/>
      <c r="J31" s="130"/>
      <c r="K31" s="135"/>
      <c r="L31" s="130"/>
      <c r="M31" s="130"/>
      <c r="N31" s="130"/>
      <c r="O31" s="138"/>
      <c r="P31" s="130" t="s">
        <v>721</v>
      </c>
      <c r="Q31" s="130"/>
      <c r="R31" s="135"/>
    </row>
    <row r="32" spans="1:18" ht="15.75" x14ac:dyDescent="0.25">
      <c r="A32" s="139" t="s">
        <v>148</v>
      </c>
      <c r="B32" s="139" t="s">
        <v>149</v>
      </c>
      <c r="C32" s="135"/>
      <c r="D32" s="140"/>
      <c r="E32" s="129"/>
      <c r="F32" s="129"/>
      <c r="G32" s="135"/>
      <c r="H32" s="130"/>
      <c r="I32" s="130"/>
      <c r="J32" s="130" t="s">
        <v>720</v>
      </c>
      <c r="K32" s="135"/>
      <c r="L32" s="130"/>
      <c r="M32" s="130"/>
      <c r="N32" s="130"/>
      <c r="O32" s="138"/>
      <c r="P32" s="130"/>
      <c r="Q32" s="130"/>
      <c r="R32" s="135" t="s">
        <v>720</v>
      </c>
    </row>
    <row r="33" spans="18:18" x14ac:dyDescent="0.2">
      <c r="R33" s="127"/>
    </row>
  </sheetData>
  <phoneticPr fontId="12" type="noConversion"/>
  <pageMargins left="0.25" right="0.25" top="0.5" bottom="0.81" header="0.5" footer="0.5"/>
  <pageSetup scale="66" orientation="landscape" horizontalDpi="300" verticalDpi="300" r:id="rId1"/>
  <headerFooter alignWithMargins="0">
    <oddFooter>&amp;L&amp;D&amp;CED_UN.xls&amp;RPage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8"/>
  <sheetViews>
    <sheetView defaultGridColor="0" colorId="22" zoomScale="60" workbookViewId="0">
      <selection activeCell="A15" sqref="A15"/>
    </sheetView>
  </sheetViews>
  <sheetFormatPr defaultColWidth="12" defaultRowHeight="15" x14ac:dyDescent="0.2"/>
  <cols>
    <col min="1" max="1" width="35.42578125" style="142" customWidth="1"/>
    <col min="2" max="2" width="17" style="142" customWidth="1"/>
    <col min="3" max="3" width="10.85546875" style="127" customWidth="1"/>
    <col min="4" max="4" width="6" style="127" customWidth="1"/>
    <col min="5" max="6" width="5.7109375" style="127" customWidth="1"/>
    <col min="7" max="7" width="11" style="127" customWidth="1"/>
    <col min="8" max="8" width="9.28515625" style="125" customWidth="1"/>
    <col min="9" max="9" width="6.7109375" style="127" customWidth="1"/>
    <col min="10" max="10" width="7.28515625" style="127" customWidth="1"/>
    <col min="11" max="11" width="11.28515625" style="127" customWidth="1"/>
    <col min="12" max="12" width="10.28515625" style="127" customWidth="1"/>
    <col min="13" max="13" width="9.7109375" style="127" customWidth="1"/>
    <col min="14" max="14" width="9.28515625" style="125" customWidth="1"/>
    <col min="15" max="16384" width="12" style="125"/>
  </cols>
  <sheetData>
    <row r="1" spans="1:19" ht="15.75" x14ac:dyDescent="0.25">
      <c r="A1" s="124" t="s">
        <v>564</v>
      </c>
      <c r="B1" s="125" t="s">
        <v>565</v>
      </c>
      <c r="C1" s="125"/>
      <c r="D1" s="126"/>
      <c r="E1" s="126"/>
      <c r="F1" s="126"/>
      <c r="G1" s="126"/>
      <c r="I1" s="125"/>
      <c r="J1" s="125"/>
      <c r="K1" s="125"/>
      <c r="L1" s="125"/>
      <c r="M1" s="125"/>
    </row>
    <row r="2" spans="1:19" ht="15.75" x14ac:dyDescent="0.25">
      <c r="A2" s="124" t="s">
        <v>692</v>
      </c>
      <c r="B2" s="125" t="s">
        <v>549</v>
      </c>
      <c r="C2" s="125"/>
      <c r="D2" s="126"/>
      <c r="E2" s="126"/>
      <c r="F2" s="126"/>
      <c r="G2" s="126"/>
      <c r="I2" s="125"/>
      <c r="J2" s="125"/>
      <c r="K2" s="125"/>
      <c r="L2" s="125"/>
      <c r="M2" s="125"/>
    </row>
    <row r="3" spans="1:19" ht="15.75" x14ac:dyDescent="0.25">
      <c r="A3" s="124" t="s">
        <v>693</v>
      </c>
      <c r="B3" s="125" t="s">
        <v>150</v>
      </c>
      <c r="C3" s="125"/>
      <c r="D3" s="126"/>
      <c r="E3" s="126"/>
      <c r="F3" s="126"/>
      <c r="G3" s="126"/>
      <c r="I3" s="125"/>
      <c r="J3" s="125"/>
      <c r="K3" s="125"/>
      <c r="L3" s="125"/>
      <c r="M3" s="125"/>
    </row>
    <row r="4" spans="1:19" x14ac:dyDescent="0.2">
      <c r="A4" s="125"/>
      <c r="B4" s="125"/>
      <c r="C4" s="125"/>
      <c r="D4" s="126"/>
      <c r="E4" s="126"/>
      <c r="F4" s="126"/>
      <c r="G4" s="126"/>
      <c r="I4" s="125"/>
      <c r="J4" s="125"/>
      <c r="K4" s="125"/>
      <c r="L4" s="125"/>
      <c r="M4" s="125"/>
    </row>
    <row r="5" spans="1:19" x14ac:dyDescent="0.2">
      <c r="A5" s="138"/>
      <c r="B5" s="138"/>
      <c r="C5" s="138"/>
      <c r="D5" s="129" t="s">
        <v>695</v>
      </c>
      <c r="E5" s="137"/>
      <c r="F5" s="137"/>
      <c r="G5" s="137"/>
      <c r="H5" s="129" t="s">
        <v>695</v>
      </c>
      <c r="I5" s="138"/>
      <c r="J5" s="138"/>
      <c r="K5" s="138"/>
      <c r="L5" s="129" t="s">
        <v>695</v>
      </c>
      <c r="M5" s="138"/>
      <c r="N5" s="138"/>
      <c r="O5" s="138"/>
      <c r="P5" s="129" t="s">
        <v>695</v>
      </c>
      <c r="Q5" s="138"/>
      <c r="R5" s="138"/>
    </row>
    <row r="6" spans="1:19" x14ac:dyDescent="0.2">
      <c r="A6" s="138"/>
      <c r="B6" s="138"/>
      <c r="C6" s="138"/>
      <c r="D6" s="129" t="s">
        <v>696</v>
      </c>
      <c r="E6" s="130"/>
      <c r="F6" s="130"/>
      <c r="G6" s="130"/>
      <c r="H6" s="129" t="s">
        <v>696</v>
      </c>
      <c r="I6" s="130"/>
      <c r="J6" s="130"/>
      <c r="K6" s="130"/>
      <c r="L6" s="129" t="s">
        <v>696</v>
      </c>
      <c r="M6" s="130"/>
      <c r="N6" s="130"/>
      <c r="O6" s="130"/>
      <c r="P6" s="129" t="s">
        <v>696</v>
      </c>
      <c r="Q6" s="145"/>
      <c r="R6" s="145"/>
    </row>
    <row r="7" spans="1:19" x14ac:dyDescent="0.2">
      <c r="A7" s="138" t="s">
        <v>697</v>
      </c>
      <c r="B7" s="138" t="s">
        <v>698</v>
      </c>
      <c r="C7" s="129" t="s">
        <v>699</v>
      </c>
      <c r="D7" s="137" t="s">
        <v>700</v>
      </c>
      <c r="E7" s="129" t="s">
        <v>701</v>
      </c>
      <c r="F7" s="129" t="s">
        <v>702</v>
      </c>
      <c r="G7" s="130" t="s">
        <v>703</v>
      </c>
      <c r="H7" s="138" t="s">
        <v>704</v>
      </c>
      <c r="I7" s="130" t="s">
        <v>705</v>
      </c>
      <c r="J7" s="130" t="s">
        <v>706</v>
      </c>
      <c r="K7" s="130" t="s">
        <v>707</v>
      </c>
      <c r="L7" s="138" t="s">
        <v>708</v>
      </c>
      <c r="M7" s="130" t="s">
        <v>709</v>
      </c>
      <c r="N7" s="130" t="s">
        <v>710</v>
      </c>
      <c r="O7" s="130" t="s">
        <v>711</v>
      </c>
      <c r="P7" s="138" t="s">
        <v>712</v>
      </c>
      <c r="Q7" s="146" t="s">
        <v>713</v>
      </c>
      <c r="R7" s="146" t="s">
        <v>714</v>
      </c>
    </row>
    <row r="8" spans="1:19" ht="16.5" customHeight="1" x14ac:dyDescent="0.2">
      <c r="A8" s="134"/>
      <c r="B8" s="134"/>
      <c r="C8" s="135"/>
      <c r="D8" s="136"/>
      <c r="E8" s="137"/>
      <c r="F8" s="137"/>
      <c r="G8" s="135"/>
      <c r="H8" s="135"/>
      <c r="I8" s="135"/>
      <c r="J8" s="135"/>
      <c r="K8" s="135"/>
      <c r="L8" s="135"/>
      <c r="M8" s="135"/>
      <c r="N8" s="135"/>
      <c r="O8" s="138"/>
      <c r="P8" s="135"/>
      <c r="Q8" s="135"/>
      <c r="R8" s="138"/>
      <c r="S8" s="153"/>
    </row>
    <row r="9" spans="1:19" ht="15.75" x14ac:dyDescent="0.25">
      <c r="A9" s="154"/>
      <c r="B9" s="139"/>
      <c r="C9" s="135"/>
      <c r="D9" s="140"/>
      <c r="E9" s="129"/>
      <c r="F9" s="129"/>
      <c r="G9" s="135"/>
      <c r="H9" s="130"/>
      <c r="I9" s="130"/>
      <c r="J9" s="130"/>
      <c r="K9" s="135"/>
      <c r="L9" s="130"/>
      <c r="M9" s="130"/>
      <c r="N9" s="130"/>
      <c r="O9" s="138"/>
      <c r="P9" s="130"/>
      <c r="Q9" s="130"/>
      <c r="R9" s="130"/>
      <c r="S9" s="153"/>
    </row>
    <row r="10" spans="1:19" ht="15.75" x14ac:dyDescent="0.25">
      <c r="A10" s="139" t="s">
        <v>49</v>
      </c>
      <c r="B10" s="139" t="s">
        <v>1444</v>
      </c>
      <c r="C10" s="135"/>
      <c r="D10" s="140"/>
      <c r="E10" s="129"/>
      <c r="F10" s="129" t="s">
        <v>720</v>
      </c>
      <c r="G10" s="135"/>
      <c r="H10" s="130"/>
      <c r="I10" s="130"/>
      <c r="J10" s="130" t="s">
        <v>720</v>
      </c>
      <c r="K10" s="135"/>
      <c r="L10" s="130"/>
      <c r="M10" s="130"/>
      <c r="N10" s="130"/>
      <c r="O10" s="138"/>
      <c r="P10" s="130"/>
      <c r="Q10" s="130" t="s">
        <v>717</v>
      </c>
      <c r="R10" s="130" t="s">
        <v>720</v>
      </c>
    </row>
    <row r="11" spans="1:19" ht="15.75" x14ac:dyDescent="0.25">
      <c r="A11" s="139" t="s">
        <v>1589</v>
      </c>
      <c r="B11" s="139" t="s">
        <v>1590</v>
      </c>
      <c r="C11" s="135"/>
      <c r="D11" s="140"/>
      <c r="E11" s="129" t="s">
        <v>717</v>
      </c>
      <c r="F11" s="129"/>
      <c r="G11" s="135"/>
      <c r="H11" s="130"/>
      <c r="I11" s="130" t="s">
        <v>717</v>
      </c>
      <c r="J11" s="130"/>
      <c r="K11" s="135"/>
      <c r="L11" s="130"/>
      <c r="M11" s="130"/>
      <c r="N11" s="130"/>
      <c r="O11" s="138"/>
      <c r="P11" s="130"/>
      <c r="Q11" s="130"/>
      <c r="R11" s="130"/>
    </row>
    <row r="12" spans="1:19" ht="15.75" x14ac:dyDescent="0.25">
      <c r="A12" s="139" t="s">
        <v>1591</v>
      </c>
      <c r="B12" s="139" t="s">
        <v>1592</v>
      </c>
      <c r="C12" s="135"/>
      <c r="D12" s="140" t="s">
        <v>721</v>
      </c>
      <c r="E12" s="129" t="s">
        <v>717</v>
      </c>
      <c r="F12" s="129"/>
      <c r="G12" s="135"/>
      <c r="H12" s="130" t="s">
        <v>721</v>
      </c>
      <c r="I12" s="130"/>
      <c r="J12" s="130"/>
      <c r="K12" s="135"/>
      <c r="L12" s="130"/>
      <c r="M12" s="130"/>
      <c r="N12" s="130"/>
      <c r="O12" s="138"/>
      <c r="P12" s="130" t="s">
        <v>721</v>
      </c>
      <c r="Q12" s="130"/>
      <c r="R12" s="130"/>
    </row>
    <row r="13" spans="1:19" ht="15.75" x14ac:dyDescent="0.25">
      <c r="A13" s="139" t="s">
        <v>1593</v>
      </c>
      <c r="B13" s="139" t="s">
        <v>1594</v>
      </c>
      <c r="C13" s="135"/>
      <c r="D13" s="140"/>
      <c r="E13" s="129"/>
      <c r="F13" s="129"/>
      <c r="G13" s="135"/>
      <c r="H13" s="130"/>
      <c r="I13" s="130"/>
      <c r="J13" s="130" t="s">
        <v>720</v>
      </c>
      <c r="K13" s="135"/>
      <c r="L13" s="130"/>
      <c r="M13" s="130"/>
      <c r="N13" s="130"/>
      <c r="O13" s="138"/>
      <c r="P13" s="130" t="s">
        <v>721</v>
      </c>
      <c r="Q13" s="130"/>
      <c r="R13" s="130"/>
    </row>
    <row r="14" spans="1:19" ht="15.75" x14ac:dyDescent="0.25">
      <c r="A14" s="139" t="s">
        <v>0</v>
      </c>
      <c r="B14" s="139" t="s">
        <v>1</v>
      </c>
      <c r="C14" s="135"/>
      <c r="D14" s="140"/>
      <c r="E14" s="129"/>
      <c r="F14" s="129"/>
      <c r="G14" s="135"/>
      <c r="H14" s="130"/>
      <c r="I14" s="130"/>
      <c r="J14" s="130"/>
      <c r="K14" s="135"/>
      <c r="L14" s="130" t="s">
        <v>721</v>
      </c>
      <c r="M14" s="130"/>
      <c r="N14" s="130"/>
      <c r="O14" s="138"/>
      <c r="P14" s="130"/>
      <c r="Q14" s="130"/>
      <c r="R14" s="130"/>
    </row>
    <row r="15" spans="1:19" ht="15.75" x14ac:dyDescent="0.25">
      <c r="A15" s="139" t="s">
        <v>2</v>
      </c>
      <c r="B15" s="139" t="s">
        <v>3</v>
      </c>
      <c r="C15" s="135"/>
      <c r="D15" s="140"/>
      <c r="E15" s="129"/>
      <c r="F15" s="129"/>
      <c r="G15" s="135"/>
      <c r="H15" s="130" t="s">
        <v>721</v>
      </c>
      <c r="I15" s="130"/>
      <c r="J15" s="130"/>
      <c r="K15" s="135"/>
      <c r="L15" s="130"/>
      <c r="M15" s="130"/>
      <c r="N15" s="130"/>
      <c r="O15" s="138"/>
      <c r="P15" s="130" t="s">
        <v>721</v>
      </c>
      <c r="Q15" s="130"/>
      <c r="R15" s="130"/>
    </row>
    <row r="16" spans="1:19" ht="15.75" x14ac:dyDescent="0.25">
      <c r="A16" s="139" t="s">
        <v>4</v>
      </c>
      <c r="B16" s="139" t="s">
        <v>5</v>
      </c>
      <c r="C16" s="135"/>
      <c r="D16" s="140"/>
      <c r="E16" s="129"/>
      <c r="F16" s="129" t="s">
        <v>720</v>
      </c>
      <c r="G16" s="135"/>
      <c r="H16" s="130"/>
      <c r="I16" s="130" t="s">
        <v>717</v>
      </c>
      <c r="J16" s="130"/>
      <c r="K16" s="135"/>
      <c r="L16" s="130"/>
      <c r="M16" s="130"/>
      <c r="N16" s="130"/>
      <c r="O16" s="138"/>
      <c r="P16" s="130"/>
      <c r="Q16" s="130" t="s">
        <v>717</v>
      </c>
      <c r="R16" s="130"/>
    </row>
    <row r="17" spans="1:18" ht="15.75" x14ac:dyDescent="0.25">
      <c r="A17" s="139" t="s">
        <v>6</v>
      </c>
      <c r="B17" s="139" t="s">
        <v>7</v>
      </c>
      <c r="C17" s="135"/>
      <c r="D17" s="140"/>
      <c r="E17" s="129"/>
      <c r="F17" s="129"/>
      <c r="G17" s="135"/>
      <c r="H17" s="130" t="s">
        <v>721</v>
      </c>
      <c r="I17" s="130"/>
      <c r="J17" s="130" t="s">
        <v>720</v>
      </c>
      <c r="K17" s="135"/>
      <c r="L17" s="130"/>
      <c r="M17" s="130"/>
      <c r="N17" s="130"/>
      <c r="O17" s="138"/>
      <c r="P17" s="130"/>
      <c r="Q17" s="130"/>
      <c r="R17" s="130" t="s">
        <v>720</v>
      </c>
    </row>
    <row r="18" spans="1:18" ht="15.75" x14ac:dyDescent="0.25">
      <c r="A18" s="139" t="s">
        <v>8</v>
      </c>
      <c r="B18" s="139" t="s">
        <v>9</v>
      </c>
      <c r="C18" s="135"/>
      <c r="D18" s="140"/>
      <c r="E18" s="129"/>
      <c r="F18" s="129"/>
      <c r="G18" s="135"/>
      <c r="H18" s="130"/>
      <c r="I18" s="130" t="s">
        <v>717</v>
      </c>
      <c r="J18" s="130"/>
      <c r="K18" s="135"/>
      <c r="L18" s="130" t="s">
        <v>721</v>
      </c>
      <c r="M18" s="130"/>
      <c r="N18" s="130"/>
      <c r="O18" s="138"/>
      <c r="P18" s="130"/>
      <c r="Q18" s="130" t="s">
        <v>717</v>
      </c>
      <c r="R18" s="130" t="s">
        <v>720</v>
      </c>
    </row>
  </sheetData>
  <phoneticPr fontId="12" type="noConversion"/>
  <pageMargins left="0.25" right="0.25" top="0.5" bottom="0.81" header="0.5" footer="0.5"/>
  <pageSetup scale="67" orientation="landscape" horizontalDpi="300" verticalDpi="300" r:id="rId1"/>
  <headerFooter alignWithMargins="0">
    <oddFooter>&amp;L&amp;D&amp;CED_UN.xls&amp;RPage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86"/>
  <sheetViews>
    <sheetView defaultGridColor="0" colorId="22" zoomScale="50" workbookViewId="0">
      <selection activeCell="A15" sqref="A15"/>
    </sheetView>
  </sheetViews>
  <sheetFormatPr defaultColWidth="12" defaultRowHeight="15" x14ac:dyDescent="0.2"/>
  <cols>
    <col min="1" max="1" width="36.140625" style="166" customWidth="1"/>
    <col min="2" max="2" width="13.140625" style="166" customWidth="1"/>
    <col min="3" max="3" width="9.85546875" style="156" customWidth="1"/>
    <col min="4" max="4" width="9.7109375" style="156" customWidth="1"/>
    <col min="5" max="5" width="6.28515625" style="167" customWidth="1"/>
    <col min="6" max="6" width="5.7109375" style="156" customWidth="1"/>
    <col min="7" max="7" width="10" style="167" customWidth="1"/>
    <col min="8" max="8" width="9.140625" style="167" customWidth="1"/>
    <col min="9" max="9" width="7.42578125" style="167" customWidth="1"/>
    <col min="10" max="10" width="7.140625" style="167" customWidth="1"/>
    <col min="11" max="11" width="11.28515625" style="167" customWidth="1"/>
    <col min="12" max="12" width="6.7109375" style="167" customWidth="1"/>
    <col min="13" max="16384" width="12" style="156"/>
  </cols>
  <sheetData>
    <row r="1" spans="1:18" ht="15.75" x14ac:dyDescent="0.25">
      <c r="A1" s="155" t="s">
        <v>564</v>
      </c>
      <c r="B1" s="156" t="s">
        <v>565</v>
      </c>
      <c r="D1" s="157"/>
      <c r="E1" s="157"/>
      <c r="F1" s="157"/>
      <c r="G1" s="157"/>
      <c r="H1" s="156"/>
      <c r="I1" s="156"/>
      <c r="J1" s="156"/>
      <c r="K1" s="156"/>
      <c r="L1" s="156"/>
    </row>
    <row r="2" spans="1:18" ht="15.75" x14ac:dyDescent="0.25">
      <c r="A2" s="155" t="s">
        <v>692</v>
      </c>
      <c r="B2" s="156" t="s">
        <v>549</v>
      </c>
      <c r="D2" s="157"/>
      <c r="E2" s="157"/>
      <c r="F2" s="157"/>
      <c r="G2" s="157"/>
      <c r="H2" s="156"/>
      <c r="I2" s="156"/>
      <c r="J2" s="156"/>
      <c r="K2" s="156"/>
      <c r="L2" s="156"/>
    </row>
    <row r="3" spans="1:18" ht="15.75" x14ac:dyDescent="0.25">
      <c r="A3" s="155" t="s">
        <v>693</v>
      </c>
      <c r="B3" s="168" t="s">
        <v>288</v>
      </c>
      <c r="D3" s="157"/>
      <c r="E3" s="157"/>
      <c r="F3" s="157"/>
      <c r="G3" s="157"/>
      <c r="H3" s="156"/>
      <c r="I3" s="156"/>
      <c r="J3" s="156"/>
      <c r="K3" s="156"/>
      <c r="L3" s="156"/>
    </row>
    <row r="4" spans="1:18" x14ac:dyDescent="0.2">
      <c r="A4" s="156"/>
      <c r="B4" s="156"/>
      <c r="D4" s="157"/>
      <c r="E4" s="157"/>
      <c r="F4" s="157"/>
      <c r="G4" s="157"/>
      <c r="H4" s="156"/>
      <c r="I4" s="156"/>
      <c r="J4" s="156"/>
      <c r="K4" s="156"/>
      <c r="L4" s="156"/>
    </row>
    <row r="5" spans="1:18" x14ac:dyDescent="0.2">
      <c r="A5" s="158"/>
      <c r="B5" s="158"/>
      <c r="C5" s="159"/>
      <c r="D5" s="160" t="s">
        <v>695</v>
      </c>
      <c r="E5" s="161"/>
      <c r="F5" s="161"/>
      <c r="G5" s="161"/>
      <c r="H5" s="160" t="s">
        <v>695</v>
      </c>
      <c r="I5" s="159"/>
      <c r="J5" s="159"/>
      <c r="K5" s="159"/>
      <c r="L5" s="160" t="s">
        <v>695</v>
      </c>
      <c r="M5" s="159"/>
      <c r="N5" s="159"/>
      <c r="O5" s="159"/>
      <c r="P5" s="160" t="s">
        <v>695</v>
      </c>
      <c r="Q5" s="159"/>
      <c r="R5" s="159"/>
    </row>
    <row r="6" spans="1:18" x14ac:dyDescent="0.2">
      <c r="A6" s="158"/>
      <c r="B6" s="158"/>
      <c r="C6" s="159"/>
      <c r="D6" s="160" t="s">
        <v>696</v>
      </c>
      <c r="E6" s="162"/>
      <c r="F6" s="162"/>
      <c r="G6" s="162"/>
      <c r="H6" s="160" t="s">
        <v>696</v>
      </c>
      <c r="I6" s="162"/>
      <c r="J6" s="162"/>
      <c r="K6" s="162"/>
      <c r="L6" s="160" t="s">
        <v>696</v>
      </c>
      <c r="M6" s="162"/>
      <c r="N6" s="162"/>
      <c r="O6" s="162"/>
      <c r="P6" s="160" t="s">
        <v>696</v>
      </c>
      <c r="Q6" s="162"/>
      <c r="R6" s="162"/>
    </row>
    <row r="7" spans="1:18" x14ac:dyDescent="0.2">
      <c r="A7" s="158" t="s">
        <v>697</v>
      </c>
      <c r="B7" s="158" t="s">
        <v>698</v>
      </c>
      <c r="C7" s="160" t="s">
        <v>699</v>
      </c>
      <c r="D7" s="161" t="s">
        <v>700</v>
      </c>
      <c r="E7" s="160" t="s">
        <v>701</v>
      </c>
      <c r="F7" s="160" t="s">
        <v>702</v>
      </c>
      <c r="G7" s="162" t="s">
        <v>703</v>
      </c>
      <c r="H7" s="159" t="s">
        <v>704</v>
      </c>
      <c r="I7" s="162" t="s">
        <v>705</v>
      </c>
      <c r="J7" s="162" t="s">
        <v>706</v>
      </c>
      <c r="K7" s="162" t="s">
        <v>707</v>
      </c>
      <c r="L7" s="159" t="s">
        <v>708</v>
      </c>
      <c r="M7" s="162" t="s">
        <v>709</v>
      </c>
      <c r="N7" s="162" t="s">
        <v>710</v>
      </c>
      <c r="O7" s="162" t="s">
        <v>711</v>
      </c>
      <c r="P7" s="159" t="s">
        <v>712</v>
      </c>
      <c r="Q7" s="162" t="s">
        <v>713</v>
      </c>
      <c r="R7" s="162" t="s">
        <v>714</v>
      </c>
    </row>
    <row r="8" spans="1:18" x14ac:dyDescent="0.2">
      <c r="A8" s="163"/>
      <c r="B8" s="163"/>
      <c r="C8" s="158"/>
      <c r="D8" s="158"/>
      <c r="E8" s="159"/>
      <c r="F8" s="158"/>
      <c r="G8" s="159"/>
      <c r="H8" s="159"/>
      <c r="I8" s="159"/>
      <c r="J8" s="159"/>
      <c r="K8" s="159"/>
      <c r="L8" s="159"/>
      <c r="M8" s="158"/>
      <c r="N8" s="158"/>
      <c r="O8" s="158"/>
      <c r="P8" s="158"/>
      <c r="Q8" s="158"/>
      <c r="R8" s="158"/>
    </row>
    <row r="9" spans="1:18" x14ac:dyDescent="0.2">
      <c r="A9" s="164" t="s">
        <v>151</v>
      </c>
      <c r="B9" s="164" t="s">
        <v>152</v>
      </c>
      <c r="C9" s="158"/>
      <c r="D9" s="160"/>
      <c r="E9" s="160"/>
      <c r="F9" s="160"/>
      <c r="G9" s="159"/>
      <c r="H9" s="162"/>
      <c r="I9" s="165"/>
      <c r="J9" s="162"/>
      <c r="K9" s="159"/>
      <c r="L9" s="162"/>
      <c r="M9" s="162"/>
      <c r="N9" s="162"/>
      <c r="O9" s="158"/>
      <c r="P9" s="162"/>
      <c r="Q9" s="162"/>
      <c r="R9" s="158"/>
    </row>
    <row r="10" spans="1:18" x14ac:dyDescent="0.2">
      <c r="A10" s="164" t="s">
        <v>153</v>
      </c>
      <c r="B10" s="164" t="s">
        <v>154</v>
      </c>
      <c r="C10" s="158"/>
      <c r="D10" s="160"/>
      <c r="E10" s="160" t="s">
        <v>717</v>
      </c>
      <c r="F10" s="160"/>
      <c r="G10" s="159"/>
      <c r="H10" s="162" t="s">
        <v>721</v>
      </c>
      <c r="I10" s="165" t="s">
        <v>717</v>
      </c>
      <c r="J10" s="162"/>
      <c r="K10" s="159"/>
      <c r="L10" s="162"/>
      <c r="M10" s="162"/>
      <c r="N10" s="162"/>
      <c r="O10" s="158"/>
      <c r="P10" s="162"/>
      <c r="Q10" s="162" t="s">
        <v>717</v>
      </c>
      <c r="R10" s="158"/>
    </row>
    <row r="11" spans="1:18" x14ac:dyDescent="0.2">
      <c r="A11" s="164" t="s">
        <v>155</v>
      </c>
      <c r="B11" s="164" t="s">
        <v>156</v>
      </c>
      <c r="C11" s="158"/>
      <c r="D11" s="160"/>
      <c r="E11" s="160"/>
      <c r="F11" s="160" t="s">
        <v>720</v>
      </c>
      <c r="G11" s="159"/>
      <c r="H11" s="162"/>
      <c r="I11" s="165"/>
      <c r="J11" s="162" t="s">
        <v>720</v>
      </c>
      <c r="K11" s="159"/>
      <c r="L11" s="162"/>
      <c r="M11" s="162"/>
      <c r="N11" s="162" t="s">
        <v>720</v>
      </c>
      <c r="O11" s="158"/>
      <c r="P11" s="162"/>
      <c r="Q11" s="162"/>
      <c r="R11" s="158"/>
    </row>
    <row r="12" spans="1:18" x14ac:dyDescent="0.2">
      <c r="A12" s="164" t="s">
        <v>157</v>
      </c>
      <c r="B12" s="164" t="s">
        <v>158</v>
      </c>
      <c r="C12" s="158"/>
      <c r="D12" s="160"/>
      <c r="E12" s="160"/>
      <c r="F12" s="160"/>
      <c r="G12" s="159"/>
      <c r="H12" s="162"/>
      <c r="I12" s="165"/>
      <c r="J12" s="162"/>
      <c r="K12" s="159"/>
      <c r="L12" s="162"/>
      <c r="M12" s="162"/>
      <c r="N12" s="162"/>
      <c r="O12" s="158"/>
      <c r="P12" s="162"/>
      <c r="Q12" s="162"/>
      <c r="R12" s="158"/>
    </row>
    <row r="13" spans="1:18" x14ac:dyDescent="0.2">
      <c r="A13" s="164" t="s">
        <v>159</v>
      </c>
      <c r="B13" s="164" t="s">
        <v>160</v>
      </c>
      <c r="C13" s="158"/>
      <c r="D13" s="160"/>
      <c r="E13" s="160"/>
      <c r="F13" s="160"/>
      <c r="G13" s="159"/>
      <c r="H13" s="162"/>
      <c r="I13" s="165"/>
      <c r="J13" s="162"/>
      <c r="K13" s="159"/>
      <c r="L13" s="162"/>
      <c r="M13" s="162"/>
      <c r="N13" s="162"/>
      <c r="O13" s="158"/>
      <c r="P13" s="162"/>
      <c r="Q13" s="162"/>
      <c r="R13" s="158"/>
    </row>
    <row r="14" spans="1:18" x14ac:dyDescent="0.2">
      <c r="A14" s="164" t="s">
        <v>161</v>
      </c>
      <c r="B14" s="164" t="s">
        <v>162</v>
      </c>
      <c r="C14" s="158"/>
      <c r="D14" s="160"/>
      <c r="E14" s="160"/>
      <c r="F14" s="160" t="s">
        <v>720</v>
      </c>
      <c r="G14" s="159"/>
      <c r="H14" s="162"/>
      <c r="I14" s="165"/>
      <c r="J14" s="162" t="s">
        <v>720</v>
      </c>
      <c r="K14" s="159"/>
      <c r="L14" s="162"/>
      <c r="M14" s="162"/>
      <c r="N14" s="162"/>
      <c r="O14" s="158"/>
      <c r="P14" s="162"/>
      <c r="Q14" s="162"/>
      <c r="R14" s="158"/>
    </row>
    <row r="15" spans="1:18" x14ac:dyDescent="0.2">
      <c r="A15" s="164" t="s">
        <v>164</v>
      </c>
      <c r="B15" s="164" t="s">
        <v>165</v>
      </c>
      <c r="C15" s="158"/>
      <c r="D15" s="160" t="s">
        <v>721</v>
      </c>
      <c r="E15" s="160"/>
      <c r="F15" s="160"/>
      <c r="G15" s="159"/>
      <c r="H15" s="162"/>
      <c r="I15" s="165"/>
      <c r="J15" s="162"/>
      <c r="K15" s="159"/>
      <c r="L15" s="162" t="s">
        <v>721</v>
      </c>
      <c r="M15" s="162"/>
      <c r="N15" s="162"/>
      <c r="O15" s="158"/>
      <c r="P15" s="162" t="s">
        <v>721</v>
      </c>
      <c r="Q15" s="162"/>
      <c r="R15" s="158"/>
    </row>
    <row r="16" spans="1:18" x14ac:dyDescent="0.2">
      <c r="A16" s="164" t="s">
        <v>166</v>
      </c>
      <c r="B16" s="164" t="s">
        <v>167</v>
      </c>
      <c r="C16" s="158"/>
      <c r="D16" s="160"/>
      <c r="E16" s="160"/>
      <c r="F16" s="160" t="s">
        <v>720</v>
      </c>
      <c r="G16" s="159"/>
      <c r="H16" s="162"/>
      <c r="I16" s="165"/>
      <c r="J16" s="162" t="s">
        <v>720</v>
      </c>
      <c r="K16" s="159"/>
      <c r="L16" s="162"/>
      <c r="M16" s="162"/>
      <c r="N16" s="162"/>
      <c r="O16" s="158"/>
      <c r="P16" s="162"/>
      <c r="Q16" s="162"/>
      <c r="R16" s="158"/>
    </row>
    <row r="17" spans="1:18" x14ac:dyDescent="0.2">
      <c r="A17" s="164" t="s">
        <v>168</v>
      </c>
      <c r="B17" s="164" t="s">
        <v>169</v>
      </c>
      <c r="C17" s="158"/>
      <c r="D17" s="160"/>
      <c r="E17" s="160" t="s">
        <v>717</v>
      </c>
      <c r="F17" s="160"/>
      <c r="G17" s="159"/>
      <c r="H17" s="162" t="s">
        <v>721</v>
      </c>
      <c r="I17" s="165" t="s">
        <v>717</v>
      </c>
      <c r="J17" s="162" t="s">
        <v>720</v>
      </c>
      <c r="K17" s="159"/>
      <c r="L17" s="162"/>
      <c r="M17" s="162"/>
      <c r="N17" s="162"/>
      <c r="O17" s="158"/>
      <c r="P17" s="162"/>
      <c r="Q17" s="162" t="s">
        <v>717</v>
      </c>
      <c r="R17" s="158"/>
    </row>
    <row r="18" spans="1:18" x14ac:dyDescent="0.2">
      <c r="A18" s="164" t="s">
        <v>170</v>
      </c>
      <c r="B18" s="164" t="s">
        <v>171</v>
      </c>
      <c r="C18" s="158"/>
      <c r="D18" s="160"/>
      <c r="E18" s="160"/>
      <c r="F18" s="160"/>
      <c r="G18" s="159"/>
      <c r="H18" s="162"/>
      <c r="I18" s="165"/>
      <c r="J18" s="162"/>
      <c r="K18" s="159"/>
      <c r="L18" s="162"/>
      <c r="M18" s="162"/>
      <c r="N18" s="162"/>
      <c r="O18" s="158"/>
      <c r="P18" s="162"/>
      <c r="Q18" s="162"/>
      <c r="R18" s="158"/>
    </row>
    <row r="19" spans="1:18" x14ac:dyDescent="0.2">
      <c r="A19" s="164" t="s">
        <v>172</v>
      </c>
      <c r="B19" s="164" t="s">
        <v>173</v>
      </c>
      <c r="C19" s="158"/>
      <c r="D19" s="160"/>
      <c r="E19" s="160"/>
      <c r="F19" s="160"/>
      <c r="G19" s="159"/>
      <c r="H19" s="162"/>
      <c r="I19" s="165"/>
      <c r="J19" s="162"/>
      <c r="K19" s="159"/>
      <c r="L19" s="162"/>
      <c r="M19" s="162"/>
      <c r="N19" s="162"/>
      <c r="O19" s="158"/>
      <c r="P19" s="162"/>
      <c r="Q19" s="162"/>
      <c r="R19" s="158"/>
    </row>
    <row r="20" spans="1:18" x14ac:dyDescent="0.2">
      <c r="A20" s="164" t="s">
        <v>174</v>
      </c>
      <c r="B20" s="164" t="s">
        <v>162</v>
      </c>
      <c r="C20" s="158"/>
      <c r="D20" s="160"/>
      <c r="E20" s="160"/>
      <c r="F20" s="160"/>
      <c r="G20" s="159"/>
      <c r="H20" s="162"/>
      <c r="I20" s="165"/>
      <c r="J20" s="162"/>
      <c r="K20" s="159"/>
      <c r="L20" s="162"/>
      <c r="M20" s="162"/>
      <c r="N20" s="162"/>
      <c r="O20" s="158"/>
      <c r="P20" s="162"/>
      <c r="Q20" s="162"/>
      <c r="R20" s="158"/>
    </row>
    <row r="21" spans="1:18" x14ac:dyDescent="0.2">
      <c r="A21" s="164" t="s">
        <v>175</v>
      </c>
      <c r="B21" s="164" t="s">
        <v>176</v>
      </c>
      <c r="C21" s="158"/>
      <c r="D21" s="160" t="s">
        <v>721</v>
      </c>
      <c r="E21" s="160"/>
      <c r="F21" s="160" t="s">
        <v>720</v>
      </c>
      <c r="G21" s="159"/>
      <c r="H21" s="162"/>
      <c r="I21" s="165"/>
      <c r="J21" s="162"/>
      <c r="K21" s="159"/>
      <c r="L21" s="162" t="s">
        <v>721</v>
      </c>
      <c r="M21" s="162"/>
      <c r="N21" s="162"/>
      <c r="O21" s="158"/>
      <c r="P21" s="162" t="s">
        <v>721</v>
      </c>
      <c r="Q21" s="162"/>
      <c r="R21" s="158"/>
    </row>
    <row r="22" spans="1:18" x14ac:dyDescent="0.2">
      <c r="A22" s="164" t="s">
        <v>177</v>
      </c>
      <c r="B22" s="164" t="s">
        <v>178</v>
      </c>
      <c r="C22" s="158"/>
      <c r="D22" s="160"/>
      <c r="E22" s="160" t="s">
        <v>717</v>
      </c>
      <c r="F22" s="160"/>
      <c r="G22" s="159"/>
      <c r="H22" s="162"/>
      <c r="I22" s="165"/>
      <c r="J22" s="162" t="s">
        <v>720</v>
      </c>
      <c r="K22" s="159"/>
      <c r="L22" s="162"/>
      <c r="M22" s="162"/>
      <c r="N22" s="162" t="s">
        <v>720</v>
      </c>
      <c r="O22" s="158"/>
      <c r="P22" s="162"/>
      <c r="Q22" s="162"/>
      <c r="R22" s="158"/>
    </row>
    <row r="23" spans="1:18" x14ac:dyDescent="0.2">
      <c r="A23" s="164" t="s">
        <v>179</v>
      </c>
      <c r="B23" s="164" t="s">
        <v>180</v>
      </c>
      <c r="C23" s="158"/>
      <c r="D23" s="160"/>
      <c r="E23" s="160"/>
      <c r="F23" s="160"/>
      <c r="G23" s="159"/>
      <c r="H23" s="162" t="s">
        <v>721</v>
      </c>
      <c r="I23" s="165" t="s">
        <v>717</v>
      </c>
      <c r="J23" s="162"/>
      <c r="K23" s="159"/>
      <c r="L23" s="162"/>
      <c r="M23" s="162"/>
      <c r="N23" s="162"/>
      <c r="O23" s="158"/>
      <c r="P23" s="162"/>
      <c r="Q23" s="162" t="s">
        <v>717</v>
      </c>
      <c r="R23" s="158"/>
    </row>
    <row r="24" spans="1:18" x14ac:dyDescent="0.2">
      <c r="A24" s="164" t="s">
        <v>181</v>
      </c>
      <c r="B24" s="164" t="s">
        <v>182</v>
      </c>
      <c r="C24" s="158"/>
      <c r="D24" s="160"/>
      <c r="E24" s="160"/>
      <c r="F24" s="160"/>
      <c r="G24" s="159"/>
      <c r="H24" s="162"/>
      <c r="I24" s="165"/>
      <c r="J24" s="162"/>
      <c r="K24" s="159"/>
      <c r="L24" s="162"/>
      <c r="M24" s="162"/>
      <c r="N24" s="162"/>
      <c r="O24" s="158"/>
      <c r="P24" s="162"/>
      <c r="Q24" s="162"/>
      <c r="R24" s="158"/>
    </row>
    <row r="25" spans="1:18" x14ac:dyDescent="0.2">
      <c r="A25" s="164" t="s">
        <v>183</v>
      </c>
      <c r="B25" s="164" t="s">
        <v>184</v>
      </c>
      <c r="C25" s="158"/>
      <c r="D25" s="160"/>
      <c r="E25" s="160"/>
      <c r="F25" s="160"/>
      <c r="G25" s="159"/>
      <c r="H25" s="162" t="s">
        <v>721</v>
      </c>
      <c r="I25" s="165"/>
      <c r="J25" s="162"/>
      <c r="K25" s="159"/>
      <c r="L25" s="162" t="s">
        <v>721</v>
      </c>
      <c r="M25" s="162"/>
      <c r="N25" s="162"/>
      <c r="O25" s="158"/>
      <c r="P25" s="162"/>
      <c r="Q25" s="162"/>
      <c r="R25" s="158"/>
    </row>
    <row r="26" spans="1:18" x14ac:dyDescent="0.2">
      <c r="A26" s="164" t="s">
        <v>185</v>
      </c>
      <c r="B26" s="164" t="s">
        <v>186</v>
      </c>
      <c r="C26" s="158"/>
      <c r="D26" s="160"/>
      <c r="E26" s="160"/>
      <c r="F26" s="160"/>
      <c r="G26" s="159"/>
      <c r="H26" s="162"/>
      <c r="I26" s="165"/>
      <c r="J26" s="162"/>
      <c r="K26" s="159"/>
      <c r="L26" s="162" t="s">
        <v>721</v>
      </c>
      <c r="M26" s="162"/>
      <c r="N26" s="162"/>
      <c r="O26" s="158"/>
      <c r="P26" s="162" t="s">
        <v>187</v>
      </c>
      <c r="Q26" s="162"/>
      <c r="R26" s="158"/>
    </row>
    <row r="27" spans="1:18" x14ac:dyDescent="0.2">
      <c r="A27" s="164" t="s">
        <v>185</v>
      </c>
      <c r="B27" s="164" t="s">
        <v>186</v>
      </c>
      <c r="C27" s="158"/>
      <c r="D27" s="160"/>
      <c r="E27" s="160"/>
      <c r="F27" s="160"/>
      <c r="G27" s="159"/>
      <c r="H27" s="162"/>
      <c r="I27" s="165"/>
      <c r="J27" s="162"/>
      <c r="K27" s="159"/>
      <c r="L27" s="162"/>
      <c r="M27" s="162"/>
      <c r="N27" s="162"/>
      <c r="O27" s="158"/>
      <c r="P27" s="162" t="s">
        <v>188</v>
      </c>
      <c r="Q27" s="162"/>
      <c r="R27" s="158"/>
    </row>
    <row r="28" spans="1:18" x14ac:dyDescent="0.2">
      <c r="A28" s="164" t="s">
        <v>189</v>
      </c>
      <c r="B28" s="164" t="s">
        <v>186</v>
      </c>
      <c r="C28" s="158"/>
      <c r="D28" s="160"/>
      <c r="E28" s="160"/>
      <c r="F28" s="160"/>
      <c r="G28" s="159"/>
      <c r="H28" s="162"/>
      <c r="I28" s="165"/>
      <c r="J28" s="162"/>
      <c r="K28" s="159"/>
      <c r="L28" s="162" t="s">
        <v>721</v>
      </c>
      <c r="M28" s="162"/>
      <c r="N28" s="162"/>
      <c r="O28" s="158"/>
      <c r="P28" s="162"/>
      <c r="Q28" s="162"/>
      <c r="R28" s="158"/>
    </row>
    <row r="29" spans="1:18" x14ac:dyDescent="0.2">
      <c r="A29" s="164" t="s">
        <v>190</v>
      </c>
      <c r="B29" s="164" t="s">
        <v>191</v>
      </c>
      <c r="C29" s="158"/>
      <c r="D29" s="160"/>
      <c r="E29" s="160"/>
      <c r="F29" s="160"/>
      <c r="G29" s="159"/>
      <c r="H29" s="162"/>
      <c r="I29" s="165"/>
      <c r="J29" s="162" t="s">
        <v>720</v>
      </c>
      <c r="K29" s="159"/>
      <c r="L29" s="162"/>
      <c r="M29" s="162"/>
      <c r="N29" s="162"/>
      <c r="O29" s="158"/>
      <c r="P29" s="162"/>
      <c r="Q29" s="162"/>
      <c r="R29" s="158"/>
    </row>
    <row r="30" spans="1:18" x14ac:dyDescent="0.2">
      <c r="A30" s="164" t="s">
        <v>192</v>
      </c>
      <c r="B30" s="164" t="s">
        <v>193</v>
      </c>
      <c r="C30" s="158"/>
      <c r="D30" s="160"/>
      <c r="E30" s="160"/>
      <c r="F30" s="160"/>
      <c r="G30" s="159"/>
      <c r="H30" s="162"/>
      <c r="I30" s="165"/>
      <c r="J30" s="162"/>
      <c r="K30" s="159"/>
      <c r="L30" s="162"/>
      <c r="M30" s="162"/>
      <c r="N30" s="162"/>
      <c r="O30" s="158"/>
      <c r="P30" s="162"/>
      <c r="Q30" s="162" t="s">
        <v>717</v>
      </c>
      <c r="R30" s="158"/>
    </row>
    <row r="31" spans="1:18" x14ac:dyDescent="0.2">
      <c r="A31" s="164" t="s">
        <v>194</v>
      </c>
      <c r="B31" s="164" t="s">
        <v>195</v>
      </c>
      <c r="C31" s="158"/>
      <c r="D31" s="160"/>
      <c r="E31" s="160"/>
      <c r="F31" s="160"/>
      <c r="G31" s="159"/>
      <c r="H31" s="162"/>
      <c r="I31" s="165"/>
      <c r="J31" s="162" t="s">
        <v>720</v>
      </c>
      <c r="K31" s="159"/>
      <c r="L31" s="162"/>
      <c r="M31" s="162"/>
      <c r="N31" s="162"/>
      <c r="O31" s="158"/>
      <c r="P31" s="162"/>
      <c r="Q31" s="162"/>
      <c r="R31" s="158"/>
    </row>
    <row r="32" spans="1:18" x14ac:dyDescent="0.2">
      <c r="A32" s="164" t="s">
        <v>196</v>
      </c>
      <c r="B32" s="164" t="s">
        <v>197</v>
      </c>
      <c r="C32" s="158"/>
      <c r="D32" s="160"/>
      <c r="E32" s="160"/>
      <c r="F32" s="160"/>
      <c r="G32" s="159"/>
      <c r="H32" s="162"/>
      <c r="I32" s="165"/>
      <c r="J32" s="162"/>
      <c r="K32" s="159"/>
      <c r="L32" s="162" t="s">
        <v>721</v>
      </c>
      <c r="M32" s="162"/>
      <c r="N32" s="162"/>
      <c r="O32" s="158"/>
      <c r="P32" s="162"/>
      <c r="Q32" s="162"/>
      <c r="R32" s="158"/>
    </row>
    <row r="33" spans="1:18" x14ac:dyDescent="0.2">
      <c r="A33" s="164" t="s">
        <v>198</v>
      </c>
      <c r="B33" s="164" t="s">
        <v>199</v>
      </c>
      <c r="C33" s="158"/>
      <c r="D33" s="159"/>
      <c r="E33" s="159"/>
      <c r="F33" s="159"/>
      <c r="G33" s="159"/>
      <c r="H33" s="158"/>
      <c r="I33" s="159"/>
      <c r="J33" s="159" t="s">
        <v>720</v>
      </c>
      <c r="K33" s="159"/>
      <c r="L33" s="159"/>
      <c r="M33" s="159"/>
      <c r="N33" s="159"/>
      <c r="O33" s="158"/>
      <c r="P33" s="159"/>
      <c r="Q33" s="159"/>
      <c r="R33" s="158"/>
    </row>
    <row r="34" spans="1:18" x14ac:dyDescent="0.2">
      <c r="A34" s="164" t="s">
        <v>200</v>
      </c>
      <c r="B34" s="164" t="s">
        <v>201</v>
      </c>
      <c r="C34" s="158"/>
      <c r="D34" s="159"/>
      <c r="E34" s="159"/>
      <c r="F34" s="159"/>
      <c r="G34" s="159"/>
      <c r="H34" s="158"/>
      <c r="I34" s="159"/>
      <c r="J34" s="159"/>
      <c r="K34" s="159"/>
      <c r="L34" s="159"/>
      <c r="M34" s="159"/>
      <c r="N34" s="159"/>
      <c r="O34" s="158"/>
      <c r="P34" s="159"/>
      <c r="Q34" s="159"/>
      <c r="R34" s="158"/>
    </row>
    <row r="35" spans="1:18" x14ac:dyDescent="0.2">
      <c r="A35" s="164" t="s">
        <v>202</v>
      </c>
      <c r="B35" s="164" t="s">
        <v>203</v>
      </c>
      <c r="C35" s="158"/>
      <c r="D35" s="159"/>
      <c r="E35" s="159"/>
      <c r="F35" s="159"/>
      <c r="G35" s="159"/>
      <c r="H35" s="158"/>
      <c r="I35" s="159"/>
      <c r="J35" s="159"/>
      <c r="K35" s="159"/>
      <c r="L35" s="159"/>
      <c r="M35" s="159"/>
      <c r="N35" s="159"/>
      <c r="O35" s="158"/>
      <c r="P35" s="159"/>
      <c r="Q35" s="159" t="s">
        <v>717</v>
      </c>
      <c r="R35" s="158"/>
    </row>
    <row r="36" spans="1:18" x14ac:dyDescent="0.2">
      <c r="A36" s="164" t="s">
        <v>204</v>
      </c>
      <c r="B36" s="164" t="s">
        <v>205</v>
      </c>
      <c r="C36" s="158"/>
      <c r="D36" s="159"/>
      <c r="E36" s="159"/>
      <c r="F36" s="159"/>
      <c r="G36" s="159"/>
      <c r="H36" s="158"/>
      <c r="I36" s="159"/>
      <c r="J36" s="159"/>
      <c r="K36" s="159"/>
      <c r="L36" s="159"/>
      <c r="M36" s="159"/>
      <c r="N36" s="159"/>
      <c r="O36" s="158"/>
      <c r="P36" s="159"/>
      <c r="Q36" s="159"/>
      <c r="R36" s="158"/>
    </row>
    <row r="37" spans="1:18" x14ac:dyDescent="0.2">
      <c r="A37" s="164" t="s">
        <v>206</v>
      </c>
      <c r="B37" s="164" t="s">
        <v>207</v>
      </c>
      <c r="C37" s="158"/>
      <c r="D37" s="159"/>
      <c r="E37" s="159"/>
      <c r="F37" s="159"/>
      <c r="G37" s="159"/>
      <c r="H37" s="158" t="s">
        <v>721</v>
      </c>
      <c r="I37" s="159"/>
      <c r="J37" s="159"/>
      <c r="K37" s="159"/>
      <c r="L37" s="159"/>
      <c r="M37" s="159"/>
      <c r="N37" s="159"/>
      <c r="O37" s="158"/>
      <c r="P37" s="159"/>
      <c r="Q37" s="159"/>
      <c r="R37" s="158"/>
    </row>
    <row r="38" spans="1:18" x14ac:dyDescent="0.2">
      <c r="A38" s="164" t="s">
        <v>208</v>
      </c>
      <c r="B38" s="164" t="s">
        <v>209</v>
      </c>
      <c r="C38" s="158"/>
      <c r="D38" s="159"/>
      <c r="E38" s="159" t="s">
        <v>717</v>
      </c>
      <c r="F38" s="159"/>
      <c r="G38" s="159"/>
      <c r="H38" s="158"/>
      <c r="I38" s="159"/>
      <c r="J38" s="159"/>
      <c r="K38" s="159"/>
      <c r="L38" s="159"/>
      <c r="M38" s="159"/>
      <c r="N38" s="159"/>
      <c r="O38" s="158"/>
      <c r="P38" s="159"/>
      <c r="Q38" s="159"/>
      <c r="R38" s="158"/>
    </row>
    <row r="39" spans="1:18" x14ac:dyDescent="0.2">
      <c r="A39" s="164" t="s">
        <v>210</v>
      </c>
      <c r="B39" s="164" t="s">
        <v>211</v>
      </c>
      <c r="C39" s="158"/>
      <c r="D39" s="159"/>
      <c r="E39" s="159"/>
      <c r="F39" s="159"/>
      <c r="G39" s="159"/>
      <c r="H39" s="158"/>
      <c r="I39" s="159" t="s">
        <v>717</v>
      </c>
      <c r="J39" s="159"/>
      <c r="K39" s="159"/>
      <c r="L39" s="159"/>
      <c r="M39" s="159"/>
      <c r="N39" s="159"/>
      <c r="O39" s="158"/>
      <c r="P39" s="159"/>
      <c r="Q39" s="159"/>
      <c r="R39" s="158"/>
    </row>
    <row r="40" spans="1:18" x14ac:dyDescent="0.2">
      <c r="A40" s="164" t="s">
        <v>212</v>
      </c>
      <c r="B40" s="164" t="s">
        <v>213</v>
      </c>
      <c r="C40" s="158"/>
      <c r="D40" s="159"/>
      <c r="E40" s="159"/>
      <c r="F40" s="159"/>
      <c r="G40" s="159"/>
      <c r="H40" s="158"/>
      <c r="I40" s="159"/>
      <c r="J40" s="159"/>
      <c r="K40" s="159"/>
      <c r="L40" s="159"/>
      <c r="M40" s="159"/>
      <c r="N40" s="159"/>
      <c r="O40" s="158"/>
      <c r="P40" s="159"/>
      <c r="Q40" s="159"/>
      <c r="R40" s="158"/>
    </row>
    <row r="41" spans="1:18" x14ac:dyDescent="0.2">
      <c r="A41" s="164" t="s">
        <v>214</v>
      </c>
      <c r="B41" s="164" t="s">
        <v>213</v>
      </c>
      <c r="C41" s="158"/>
      <c r="D41" s="159"/>
      <c r="E41" s="159"/>
      <c r="F41" s="159"/>
      <c r="G41" s="159"/>
      <c r="H41" s="158"/>
      <c r="I41" s="159"/>
      <c r="J41" s="159"/>
      <c r="K41" s="159"/>
      <c r="L41" s="159"/>
      <c r="M41" s="159"/>
      <c r="N41" s="159"/>
      <c r="O41" s="158"/>
      <c r="P41" s="159"/>
      <c r="Q41" s="159"/>
      <c r="R41" s="158"/>
    </row>
    <row r="42" spans="1:18" x14ac:dyDescent="0.2">
      <c r="A42" s="164" t="s">
        <v>215</v>
      </c>
      <c r="B42" s="164" t="s">
        <v>213</v>
      </c>
      <c r="C42" s="158"/>
      <c r="D42" s="159"/>
      <c r="E42" s="159"/>
      <c r="F42" s="159" t="s">
        <v>720</v>
      </c>
      <c r="G42" s="159"/>
      <c r="H42" s="158"/>
      <c r="I42" s="159"/>
      <c r="J42" s="159"/>
      <c r="K42" s="159"/>
      <c r="L42" s="159"/>
      <c r="M42" s="159"/>
      <c r="N42" s="159"/>
      <c r="O42" s="158"/>
      <c r="P42" s="159"/>
      <c r="Q42" s="159"/>
      <c r="R42" s="158"/>
    </row>
    <row r="43" spans="1:18" x14ac:dyDescent="0.2">
      <c r="A43" s="164" t="s">
        <v>216</v>
      </c>
      <c r="B43" s="164" t="s">
        <v>217</v>
      </c>
      <c r="C43" s="158"/>
      <c r="D43" s="159"/>
      <c r="E43" s="159"/>
      <c r="F43" s="159" t="s">
        <v>720</v>
      </c>
      <c r="G43" s="159"/>
      <c r="H43" s="158"/>
      <c r="I43" s="159"/>
      <c r="J43" s="159" t="s">
        <v>720</v>
      </c>
      <c r="K43" s="159"/>
      <c r="L43" s="159"/>
      <c r="M43" s="159"/>
      <c r="N43" s="159"/>
      <c r="O43" s="158"/>
      <c r="P43" s="159"/>
      <c r="Q43" s="159"/>
      <c r="R43" s="158"/>
    </row>
    <row r="44" spans="1:18" x14ac:dyDescent="0.2">
      <c r="A44" s="164" t="s">
        <v>218</v>
      </c>
      <c r="B44" s="164" t="s">
        <v>219</v>
      </c>
      <c r="C44" s="158"/>
      <c r="D44" s="159"/>
      <c r="E44" s="159"/>
      <c r="F44" s="159"/>
      <c r="G44" s="159"/>
      <c r="H44" s="158"/>
      <c r="I44" s="159"/>
      <c r="J44" s="159"/>
      <c r="K44" s="159"/>
      <c r="L44" s="159"/>
      <c r="M44" s="159"/>
      <c r="N44" s="159"/>
      <c r="O44" s="158"/>
      <c r="P44" s="159"/>
      <c r="Q44" s="159"/>
      <c r="R44" s="158"/>
    </row>
    <row r="45" spans="1:18" x14ac:dyDescent="0.2">
      <c r="A45" s="164" t="s">
        <v>220</v>
      </c>
      <c r="B45" s="164" t="s">
        <v>221</v>
      </c>
      <c r="C45" s="158"/>
      <c r="D45" s="159"/>
      <c r="E45" s="159" t="s">
        <v>717</v>
      </c>
      <c r="F45" s="159"/>
      <c r="G45" s="159"/>
      <c r="H45" s="158"/>
      <c r="I45" s="159" t="s">
        <v>717</v>
      </c>
      <c r="J45" s="159"/>
      <c r="K45" s="159"/>
      <c r="L45" s="159"/>
      <c r="M45" s="159"/>
      <c r="N45" s="159"/>
      <c r="O45" s="158"/>
      <c r="P45" s="159"/>
      <c r="Q45" s="159"/>
      <c r="R45" s="158"/>
    </row>
    <row r="46" spans="1:18" x14ac:dyDescent="0.2">
      <c r="A46" s="164" t="s">
        <v>222</v>
      </c>
      <c r="B46" s="164" t="s">
        <v>223</v>
      </c>
      <c r="C46" s="158"/>
      <c r="D46" s="159"/>
      <c r="E46" s="159"/>
      <c r="F46" s="159"/>
      <c r="G46" s="159"/>
      <c r="H46" s="158"/>
      <c r="I46" s="159" t="s">
        <v>717</v>
      </c>
      <c r="J46" s="159"/>
      <c r="K46" s="159"/>
      <c r="L46" s="159"/>
      <c r="M46" s="159"/>
      <c r="N46" s="159"/>
      <c r="O46" s="158"/>
      <c r="P46" s="159"/>
      <c r="Q46" s="159"/>
      <c r="R46" s="158"/>
    </row>
    <row r="47" spans="1:18" x14ac:dyDescent="0.2">
      <c r="A47" s="164" t="s">
        <v>224</v>
      </c>
      <c r="B47" s="164" t="s">
        <v>225</v>
      </c>
      <c r="C47" s="158"/>
      <c r="D47" s="159"/>
      <c r="E47" s="159"/>
      <c r="F47" s="159"/>
      <c r="G47" s="159"/>
      <c r="H47" s="158"/>
      <c r="I47" s="159"/>
      <c r="J47" s="159"/>
      <c r="K47" s="159"/>
      <c r="L47" s="159"/>
      <c r="M47" s="159"/>
      <c r="N47" s="159"/>
      <c r="O47" s="158"/>
      <c r="P47" s="159"/>
      <c r="Q47" s="159"/>
      <c r="R47" s="158" t="s">
        <v>720</v>
      </c>
    </row>
    <row r="48" spans="1:18" x14ac:dyDescent="0.2">
      <c r="A48" s="164" t="s">
        <v>226</v>
      </c>
      <c r="B48" s="164" t="s">
        <v>227</v>
      </c>
      <c r="C48" s="158"/>
      <c r="D48" s="159"/>
      <c r="E48" s="159"/>
      <c r="F48" s="159"/>
      <c r="G48" s="159"/>
      <c r="H48" s="158"/>
      <c r="I48" s="159"/>
      <c r="J48" s="159"/>
      <c r="K48" s="159"/>
      <c r="L48" s="159"/>
      <c r="M48" s="159"/>
      <c r="N48" s="159"/>
      <c r="O48" s="158"/>
      <c r="P48" s="159"/>
      <c r="Q48" s="159"/>
      <c r="R48" s="158"/>
    </row>
    <row r="49" spans="1:18" x14ac:dyDescent="0.2">
      <c r="A49" s="164" t="s">
        <v>228</v>
      </c>
      <c r="B49" s="164" t="s">
        <v>229</v>
      </c>
      <c r="C49" s="158"/>
      <c r="D49" s="159"/>
      <c r="E49" s="159"/>
      <c r="F49" s="159"/>
      <c r="G49" s="159"/>
      <c r="H49" s="158"/>
      <c r="I49" s="159"/>
      <c r="J49" s="159"/>
      <c r="K49" s="159"/>
      <c r="L49" s="159"/>
      <c r="M49" s="159"/>
      <c r="N49" s="159"/>
      <c r="O49" s="158"/>
      <c r="P49" s="159"/>
      <c r="Q49" s="159"/>
      <c r="R49" s="158"/>
    </row>
    <row r="50" spans="1:18" x14ac:dyDescent="0.2">
      <c r="A50" s="164" t="s">
        <v>230</v>
      </c>
      <c r="B50" s="164" t="s">
        <v>231</v>
      </c>
      <c r="C50" s="158"/>
      <c r="D50" s="159"/>
      <c r="E50" s="159"/>
      <c r="F50" s="159"/>
      <c r="G50" s="159"/>
      <c r="H50" s="158"/>
      <c r="I50" s="159" t="s">
        <v>717</v>
      </c>
      <c r="J50" s="159"/>
      <c r="K50" s="159"/>
      <c r="L50" s="159"/>
      <c r="M50" s="159"/>
      <c r="N50" s="159"/>
      <c r="O50" s="158"/>
      <c r="P50" s="159"/>
      <c r="Q50" s="159"/>
      <c r="R50" s="158" t="s">
        <v>720</v>
      </c>
    </row>
    <row r="51" spans="1:18" x14ac:dyDescent="0.2">
      <c r="A51" s="164" t="s">
        <v>232</v>
      </c>
      <c r="B51" s="164" t="s">
        <v>233</v>
      </c>
      <c r="C51" s="158"/>
      <c r="D51" s="159"/>
      <c r="E51" s="159" t="s">
        <v>717</v>
      </c>
      <c r="F51" s="159"/>
      <c r="G51" s="159"/>
      <c r="H51" s="158"/>
      <c r="I51" s="159"/>
      <c r="J51" s="159"/>
      <c r="K51" s="159"/>
      <c r="L51" s="159"/>
      <c r="M51" s="159"/>
      <c r="N51" s="159"/>
      <c r="O51" s="158"/>
      <c r="P51" s="159"/>
      <c r="Q51" s="159"/>
      <c r="R51" s="158"/>
    </row>
    <row r="52" spans="1:18" x14ac:dyDescent="0.2">
      <c r="A52" s="164" t="s">
        <v>234</v>
      </c>
      <c r="B52" s="164" t="s">
        <v>223</v>
      </c>
      <c r="C52" s="158"/>
      <c r="D52" s="159"/>
      <c r="E52" s="159" t="s">
        <v>717</v>
      </c>
      <c r="F52" s="159"/>
      <c r="G52" s="159"/>
      <c r="H52" s="158"/>
      <c r="I52" s="159"/>
      <c r="J52" s="159"/>
      <c r="K52" s="159"/>
      <c r="L52" s="159"/>
      <c r="M52" s="159"/>
      <c r="N52" s="159"/>
      <c r="O52" s="158"/>
      <c r="P52" s="159"/>
      <c r="Q52" s="159"/>
      <c r="R52" s="158"/>
    </row>
    <row r="53" spans="1:18" x14ac:dyDescent="0.2">
      <c r="A53" s="164" t="s">
        <v>235</v>
      </c>
      <c r="B53" s="164" t="s">
        <v>236</v>
      </c>
      <c r="C53" s="158"/>
      <c r="D53" s="159"/>
      <c r="E53" s="159"/>
      <c r="F53" s="159"/>
      <c r="G53" s="159"/>
      <c r="H53" s="158"/>
      <c r="I53" s="159"/>
      <c r="J53" s="159"/>
      <c r="K53" s="159"/>
      <c r="L53" s="159"/>
      <c r="M53" s="159"/>
      <c r="N53" s="159"/>
      <c r="O53" s="158"/>
      <c r="P53" s="159"/>
      <c r="Q53" s="159"/>
      <c r="R53" s="158"/>
    </row>
    <row r="54" spans="1:18" x14ac:dyDescent="0.2">
      <c r="A54" s="164" t="s">
        <v>237</v>
      </c>
      <c r="B54" s="164" t="s">
        <v>238</v>
      </c>
      <c r="C54" s="158"/>
      <c r="D54" s="159"/>
      <c r="E54" s="159"/>
      <c r="F54" s="159"/>
      <c r="G54" s="159"/>
      <c r="H54" s="158"/>
      <c r="I54" s="159"/>
      <c r="J54" s="159"/>
      <c r="K54" s="159"/>
      <c r="L54" s="159"/>
      <c r="M54" s="159"/>
      <c r="N54" s="159"/>
      <c r="O54" s="158"/>
      <c r="P54" s="159"/>
      <c r="Q54" s="159"/>
      <c r="R54" s="158"/>
    </row>
    <row r="55" spans="1:18" x14ac:dyDescent="0.2">
      <c r="A55" s="164" t="s">
        <v>239</v>
      </c>
      <c r="B55" s="164" t="s">
        <v>240</v>
      </c>
      <c r="C55" s="158"/>
      <c r="D55" s="159"/>
      <c r="E55" s="159"/>
      <c r="F55" s="159" t="s">
        <v>720</v>
      </c>
      <c r="G55" s="159"/>
      <c r="H55" s="158"/>
      <c r="I55" s="159"/>
      <c r="J55" s="159"/>
      <c r="K55" s="159"/>
      <c r="L55" s="159"/>
      <c r="M55" s="159"/>
      <c r="N55" s="159"/>
      <c r="O55" s="158"/>
      <c r="P55" s="159" t="s">
        <v>721</v>
      </c>
      <c r="Q55" s="159"/>
      <c r="R55" s="158"/>
    </row>
    <row r="56" spans="1:18" x14ac:dyDescent="0.2">
      <c r="A56" s="164" t="s">
        <v>241</v>
      </c>
      <c r="B56" s="164" t="s">
        <v>242</v>
      </c>
      <c r="C56" s="158"/>
      <c r="D56" s="159"/>
      <c r="E56" s="159"/>
      <c r="F56" s="159"/>
      <c r="G56" s="159"/>
      <c r="H56" s="158"/>
      <c r="I56" s="159"/>
      <c r="J56" s="159"/>
      <c r="K56" s="159"/>
      <c r="L56" s="159"/>
      <c r="M56" s="159"/>
      <c r="N56" s="159"/>
      <c r="O56" s="158"/>
      <c r="P56" s="159"/>
      <c r="Q56" s="159"/>
      <c r="R56" s="158"/>
    </row>
    <row r="57" spans="1:18" x14ac:dyDescent="0.2">
      <c r="A57" s="164" t="s">
        <v>243</v>
      </c>
      <c r="B57" s="164" t="s">
        <v>244</v>
      </c>
      <c r="C57" s="158"/>
      <c r="D57" s="159"/>
      <c r="E57" s="159"/>
      <c r="F57" s="159"/>
      <c r="G57" s="159"/>
      <c r="H57" s="158" t="s">
        <v>721</v>
      </c>
      <c r="I57" s="159"/>
      <c r="J57" s="159"/>
      <c r="K57" s="159"/>
      <c r="L57" s="159"/>
      <c r="M57" s="159"/>
      <c r="N57" s="159"/>
      <c r="O57" s="158"/>
      <c r="P57" s="159"/>
      <c r="Q57" s="159"/>
      <c r="R57" s="158"/>
    </row>
    <row r="58" spans="1:18" x14ac:dyDescent="0.2">
      <c r="A58" s="164" t="s">
        <v>245</v>
      </c>
      <c r="B58" s="164" t="s">
        <v>246</v>
      </c>
      <c r="C58" s="158"/>
      <c r="D58" s="159"/>
      <c r="E58" s="159"/>
      <c r="F58" s="159"/>
      <c r="G58" s="159"/>
      <c r="H58" s="158" t="s">
        <v>721</v>
      </c>
      <c r="I58" s="159"/>
      <c r="J58" s="159"/>
      <c r="K58" s="159"/>
      <c r="L58" s="159" t="s">
        <v>247</v>
      </c>
      <c r="M58" s="159"/>
      <c r="N58" s="159"/>
      <c r="O58" s="158"/>
      <c r="P58" s="159"/>
      <c r="Q58" s="159" t="s">
        <v>717</v>
      </c>
      <c r="R58" s="158"/>
    </row>
    <row r="59" spans="1:18" x14ac:dyDescent="0.2">
      <c r="A59" s="164" t="s">
        <v>248</v>
      </c>
      <c r="B59" s="164" t="s">
        <v>249</v>
      </c>
      <c r="C59" s="158"/>
      <c r="D59" s="159"/>
      <c r="E59" s="159"/>
      <c r="F59" s="159"/>
      <c r="G59" s="159"/>
      <c r="H59" s="158"/>
      <c r="I59" s="159"/>
      <c r="J59" s="159" t="s">
        <v>720</v>
      </c>
      <c r="K59" s="159"/>
      <c r="L59" s="159"/>
      <c r="M59" s="159"/>
      <c r="N59" s="159"/>
      <c r="O59" s="158"/>
      <c r="P59" s="159"/>
      <c r="Q59" s="159"/>
      <c r="R59" s="158"/>
    </row>
    <row r="60" spans="1:18" x14ac:dyDescent="0.2">
      <c r="A60" s="164" t="s">
        <v>250</v>
      </c>
      <c r="B60" s="164" t="s">
        <v>251</v>
      </c>
      <c r="C60" s="158"/>
      <c r="D60" s="159"/>
      <c r="E60" s="159"/>
      <c r="F60" s="159"/>
      <c r="G60" s="159"/>
      <c r="H60" s="158"/>
      <c r="I60" s="159"/>
      <c r="J60" s="159"/>
      <c r="K60" s="159"/>
      <c r="L60" s="159"/>
      <c r="M60" s="159"/>
      <c r="N60" s="159"/>
      <c r="O60" s="158"/>
      <c r="P60" s="159"/>
      <c r="Q60" s="159"/>
      <c r="R60" s="158" t="s">
        <v>720</v>
      </c>
    </row>
    <row r="61" spans="1:18" x14ac:dyDescent="0.2">
      <c r="A61" s="164" t="s">
        <v>252</v>
      </c>
      <c r="B61" s="164" t="s">
        <v>253</v>
      </c>
      <c r="C61" s="158"/>
      <c r="D61" s="159"/>
      <c r="E61" s="159"/>
      <c r="F61" s="159"/>
      <c r="G61" s="159"/>
      <c r="H61" s="158"/>
      <c r="I61" s="159"/>
      <c r="J61" s="159"/>
      <c r="K61" s="159"/>
      <c r="L61" s="159"/>
      <c r="M61" s="159"/>
      <c r="N61" s="159"/>
      <c r="O61" s="158"/>
      <c r="P61" s="159"/>
      <c r="Q61" s="159"/>
      <c r="R61" s="158"/>
    </row>
    <row r="62" spans="1:18" x14ac:dyDescent="0.2">
      <c r="A62" s="164" t="s">
        <v>254</v>
      </c>
      <c r="B62" s="164" t="s">
        <v>255</v>
      </c>
      <c r="C62" s="158"/>
      <c r="D62" s="159"/>
      <c r="E62" s="159"/>
      <c r="F62" s="159"/>
      <c r="G62" s="159"/>
      <c r="H62" s="158"/>
      <c r="I62" s="159"/>
      <c r="J62" s="159" t="s">
        <v>720</v>
      </c>
      <c r="K62" s="159"/>
      <c r="L62" s="159"/>
      <c r="M62" s="159"/>
      <c r="N62" s="159"/>
      <c r="O62" s="158"/>
      <c r="P62" s="159" t="s">
        <v>721</v>
      </c>
      <c r="Q62" s="159"/>
      <c r="R62" s="158"/>
    </row>
    <row r="63" spans="1:18" x14ac:dyDescent="0.2">
      <c r="A63" s="164" t="s">
        <v>256</v>
      </c>
      <c r="B63" s="164" t="s">
        <v>257</v>
      </c>
      <c r="C63" s="158"/>
      <c r="D63" s="159"/>
      <c r="E63" s="159"/>
      <c r="F63" s="159"/>
      <c r="G63" s="159"/>
      <c r="H63" s="158"/>
      <c r="I63" s="159"/>
      <c r="J63" s="159"/>
      <c r="K63" s="159"/>
      <c r="L63" s="159"/>
      <c r="M63" s="159"/>
      <c r="N63" s="159"/>
      <c r="O63" s="158"/>
      <c r="P63" s="159"/>
      <c r="Q63" s="159"/>
      <c r="R63" s="158" t="s">
        <v>720</v>
      </c>
    </row>
    <row r="64" spans="1:18" x14ac:dyDescent="0.2">
      <c r="A64" s="164" t="s">
        <v>258</v>
      </c>
      <c r="B64" s="164" t="s">
        <v>259</v>
      </c>
      <c r="C64" s="158"/>
      <c r="D64" s="159"/>
      <c r="E64" s="159"/>
      <c r="F64" s="159"/>
      <c r="G64" s="159"/>
      <c r="H64" s="158"/>
      <c r="I64" s="159"/>
      <c r="J64" s="159"/>
      <c r="K64" s="159"/>
      <c r="L64" s="159"/>
      <c r="M64" s="159"/>
      <c r="N64" s="159"/>
      <c r="O64" s="158"/>
      <c r="P64" s="159"/>
      <c r="Q64" s="159"/>
      <c r="R64" s="158"/>
    </row>
    <row r="65" spans="1:18" x14ac:dyDescent="0.2">
      <c r="A65" s="164" t="s">
        <v>260</v>
      </c>
      <c r="B65" s="164" t="s">
        <v>261</v>
      </c>
      <c r="C65" s="158"/>
      <c r="D65" s="159"/>
      <c r="E65" s="159"/>
      <c r="F65" s="159"/>
      <c r="G65" s="159"/>
      <c r="H65" s="158"/>
      <c r="I65" s="159" t="s">
        <v>717</v>
      </c>
      <c r="J65" s="159"/>
      <c r="K65" s="159"/>
      <c r="L65" s="159"/>
      <c r="M65" s="159"/>
      <c r="N65" s="159"/>
      <c r="O65" s="158"/>
      <c r="P65" s="159"/>
      <c r="Q65" s="159"/>
      <c r="R65" s="158" t="s">
        <v>720</v>
      </c>
    </row>
    <row r="66" spans="1:18" x14ac:dyDescent="0.2">
      <c r="A66" s="164" t="s">
        <v>262</v>
      </c>
      <c r="B66" s="164" t="s">
        <v>263</v>
      </c>
      <c r="C66" s="158"/>
      <c r="D66" s="159"/>
      <c r="E66" s="159"/>
      <c r="F66" s="159"/>
      <c r="G66" s="159"/>
      <c r="H66" s="158"/>
      <c r="I66" s="159"/>
      <c r="J66" s="159"/>
      <c r="K66" s="159"/>
      <c r="L66" s="159"/>
      <c r="M66" s="159"/>
      <c r="N66" s="159"/>
      <c r="O66" s="158"/>
      <c r="P66" s="159" t="s">
        <v>721</v>
      </c>
      <c r="Q66" s="159"/>
      <c r="R66" s="158"/>
    </row>
    <row r="67" spans="1:18" x14ac:dyDescent="0.2">
      <c r="A67" s="164" t="s">
        <v>264</v>
      </c>
      <c r="B67" s="164" t="s">
        <v>263</v>
      </c>
      <c r="C67" s="158"/>
      <c r="D67" s="159" t="s">
        <v>721</v>
      </c>
      <c r="E67" s="159" t="s">
        <v>717</v>
      </c>
      <c r="F67" s="159"/>
      <c r="G67" s="159"/>
      <c r="H67" s="158" t="s">
        <v>721</v>
      </c>
      <c r="I67" s="159"/>
      <c r="J67" s="159" t="s">
        <v>720</v>
      </c>
      <c r="K67" s="159"/>
      <c r="L67" s="159" t="s">
        <v>721</v>
      </c>
      <c r="M67" s="159"/>
      <c r="N67" s="159"/>
      <c r="O67" s="158"/>
      <c r="P67" s="159"/>
      <c r="Q67" s="159" t="s">
        <v>717</v>
      </c>
      <c r="R67" s="158"/>
    </row>
    <row r="68" spans="1:18" x14ac:dyDescent="0.2">
      <c r="A68" s="164" t="s">
        <v>265</v>
      </c>
      <c r="B68" s="164" t="s">
        <v>263</v>
      </c>
      <c r="C68" s="158"/>
      <c r="D68" s="159"/>
      <c r="E68" s="159"/>
      <c r="F68" s="159"/>
      <c r="G68" s="159"/>
      <c r="H68" s="158"/>
      <c r="I68" s="159"/>
      <c r="J68" s="159"/>
      <c r="K68" s="159"/>
      <c r="L68" s="159"/>
      <c r="M68" s="159"/>
      <c r="N68" s="159"/>
      <c r="O68" s="158"/>
      <c r="P68" s="159"/>
      <c r="Q68" s="159"/>
      <c r="R68" s="158"/>
    </row>
    <row r="69" spans="1:18" x14ac:dyDescent="0.2">
      <c r="A69" s="164" t="s">
        <v>266</v>
      </c>
      <c r="B69" s="164" t="s">
        <v>267</v>
      </c>
      <c r="C69" s="158"/>
      <c r="D69" s="159"/>
      <c r="E69" s="159"/>
      <c r="F69" s="159"/>
      <c r="G69" s="159"/>
      <c r="H69" s="158"/>
      <c r="I69" s="159"/>
      <c r="J69" s="159"/>
      <c r="K69" s="159"/>
      <c r="L69" s="159"/>
      <c r="M69" s="159"/>
      <c r="N69" s="159"/>
      <c r="O69" s="158"/>
      <c r="P69" s="159"/>
      <c r="Q69" s="159"/>
      <c r="R69" s="158"/>
    </row>
    <row r="70" spans="1:18" x14ac:dyDescent="0.2">
      <c r="A70" s="164" t="s">
        <v>268</v>
      </c>
      <c r="B70" s="164" t="s">
        <v>267</v>
      </c>
      <c r="C70" s="158"/>
      <c r="D70" s="159"/>
      <c r="E70" s="159"/>
      <c r="F70" s="159"/>
      <c r="G70" s="159"/>
      <c r="H70" s="158"/>
      <c r="I70" s="159"/>
      <c r="J70" s="159" t="s">
        <v>720</v>
      </c>
      <c r="K70" s="159"/>
      <c r="L70" s="159"/>
      <c r="M70" s="159"/>
      <c r="N70" s="159"/>
      <c r="O70" s="158"/>
      <c r="P70" s="159" t="s">
        <v>721</v>
      </c>
      <c r="Q70" s="159"/>
      <c r="R70" s="158"/>
    </row>
    <row r="71" spans="1:18" x14ac:dyDescent="0.2">
      <c r="A71" s="164" t="s">
        <v>269</v>
      </c>
      <c r="B71" s="164" t="s">
        <v>267</v>
      </c>
      <c r="C71" s="158"/>
      <c r="D71" s="159"/>
      <c r="E71" s="159"/>
      <c r="F71" s="159"/>
      <c r="G71" s="159"/>
      <c r="H71" s="158"/>
      <c r="I71" s="159"/>
      <c r="J71" s="159"/>
      <c r="K71" s="159"/>
      <c r="L71" s="159"/>
      <c r="M71" s="159"/>
      <c r="N71" s="159"/>
      <c r="O71" s="158"/>
      <c r="P71" s="159"/>
      <c r="Q71" s="159"/>
      <c r="R71" s="158"/>
    </row>
    <row r="72" spans="1:18" x14ac:dyDescent="0.2">
      <c r="A72" s="164" t="s">
        <v>270</v>
      </c>
      <c r="B72" s="164" t="s">
        <v>267</v>
      </c>
      <c r="C72" s="158"/>
      <c r="D72" s="159"/>
      <c r="E72" s="159"/>
      <c r="F72" s="159" t="s">
        <v>720</v>
      </c>
      <c r="G72" s="159"/>
      <c r="H72" s="158"/>
      <c r="I72" s="159" t="s">
        <v>717</v>
      </c>
      <c r="J72" s="159"/>
      <c r="K72" s="159"/>
      <c r="L72" s="159"/>
      <c r="M72" s="159"/>
      <c r="N72" s="159"/>
      <c r="O72" s="158"/>
      <c r="P72" s="159"/>
      <c r="Q72" s="159"/>
      <c r="R72" s="158"/>
    </row>
    <row r="73" spans="1:18" x14ac:dyDescent="0.2">
      <c r="A73" s="164" t="s">
        <v>265</v>
      </c>
      <c r="B73" s="164" t="s">
        <v>267</v>
      </c>
      <c r="C73" s="158"/>
      <c r="D73" s="159"/>
      <c r="E73" s="159"/>
      <c r="F73" s="159"/>
      <c r="G73" s="159"/>
      <c r="H73" s="158"/>
      <c r="I73" s="159"/>
      <c r="J73" s="159"/>
      <c r="K73" s="159"/>
      <c r="L73" s="159"/>
      <c r="M73" s="159"/>
      <c r="N73" s="159"/>
      <c r="O73" s="158"/>
      <c r="P73" s="159"/>
      <c r="Q73" s="159" t="s">
        <v>717</v>
      </c>
      <c r="R73" s="158"/>
    </row>
    <row r="74" spans="1:18" x14ac:dyDescent="0.2">
      <c r="A74" s="164" t="s">
        <v>271</v>
      </c>
      <c r="B74" s="164" t="s">
        <v>267</v>
      </c>
      <c r="C74" s="158"/>
      <c r="D74" s="159"/>
      <c r="E74" s="159"/>
      <c r="F74" s="159"/>
      <c r="G74" s="159"/>
      <c r="H74" s="158"/>
      <c r="I74" s="159"/>
      <c r="J74" s="159"/>
      <c r="K74" s="159"/>
      <c r="L74" s="159" t="s">
        <v>721</v>
      </c>
      <c r="M74" s="159"/>
      <c r="N74" s="159"/>
      <c r="O74" s="158"/>
      <c r="P74" s="159"/>
      <c r="Q74" s="159"/>
      <c r="R74" s="158"/>
    </row>
    <row r="75" spans="1:18" x14ac:dyDescent="0.2">
      <c r="A75" s="164" t="s">
        <v>272</v>
      </c>
      <c r="B75" s="164" t="s">
        <v>267</v>
      </c>
      <c r="C75" s="158"/>
      <c r="D75" s="159"/>
      <c r="E75" s="159"/>
      <c r="F75" s="159"/>
      <c r="G75" s="159"/>
      <c r="H75" s="158"/>
      <c r="I75" s="159"/>
      <c r="J75" s="159"/>
      <c r="K75" s="159"/>
      <c r="L75" s="159"/>
      <c r="M75" s="159"/>
      <c r="N75" s="159"/>
      <c r="O75" s="158"/>
      <c r="P75" s="159"/>
      <c r="Q75" s="159"/>
      <c r="R75" s="158" t="s">
        <v>720</v>
      </c>
    </row>
    <row r="76" spans="1:18" x14ac:dyDescent="0.2">
      <c r="A76" s="164" t="s">
        <v>273</v>
      </c>
      <c r="B76" s="164" t="s">
        <v>274</v>
      </c>
      <c r="C76" s="158"/>
      <c r="D76" s="159"/>
      <c r="E76" s="159"/>
      <c r="F76" s="159"/>
      <c r="G76" s="159"/>
      <c r="H76" s="158"/>
      <c r="I76" s="159"/>
      <c r="J76" s="159"/>
      <c r="K76" s="159"/>
      <c r="L76" s="159"/>
      <c r="M76" s="159"/>
      <c r="N76" s="159"/>
      <c r="O76" s="158"/>
      <c r="P76" s="159" t="s">
        <v>721</v>
      </c>
      <c r="Q76" s="159"/>
      <c r="R76" s="158"/>
    </row>
    <row r="77" spans="1:18" x14ac:dyDescent="0.2">
      <c r="A77" s="164" t="s">
        <v>275</v>
      </c>
      <c r="B77" s="164" t="s">
        <v>274</v>
      </c>
      <c r="C77" s="158"/>
      <c r="D77" s="159"/>
      <c r="E77" s="159"/>
      <c r="F77" s="159"/>
      <c r="G77" s="159"/>
      <c r="H77" s="158"/>
      <c r="I77" s="159"/>
      <c r="J77" s="159"/>
      <c r="K77" s="159"/>
      <c r="L77" s="159"/>
      <c r="M77" s="159"/>
      <c r="N77" s="159"/>
      <c r="O77" s="158"/>
      <c r="P77" s="159"/>
      <c r="Q77" s="159"/>
      <c r="R77" s="158"/>
    </row>
    <row r="78" spans="1:18" x14ac:dyDescent="0.2">
      <c r="A78" s="164" t="s">
        <v>265</v>
      </c>
      <c r="B78" s="164" t="s">
        <v>274</v>
      </c>
      <c r="C78" s="158"/>
      <c r="D78" s="159"/>
      <c r="E78" s="159"/>
      <c r="F78" s="159"/>
      <c r="G78" s="159"/>
      <c r="H78" s="158"/>
      <c r="I78" s="159"/>
      <c r="J78" s="159"/>
      <c r="K78" s="159"/>
      <c r="L78" s="159"/>
      <c r="M78" s="159"/>
      <c r="N78" s="159"/>
      <c r="O78" s="158"/>
      <c r="P78" s="159"/>
      <c r="Q78" s="159"/>
      <c r="R78" s="158"/>
    </row>
    <row r="79" spans="1:18" x14ac:dyDescent="0.2">
      <c r="A79" s="164" t="s">
        <v>276</v>
      </c>
      <c r="B79" s="164" t="s">
        <v>274</v>
      </c>
      <c r="C79" s="158"/>
      <c r="D79" s="159"/>
      <c r="E79" s="159"/>
      <c r="F79" s="159" t="s">
        <v>720</v>
      </c>
      <c r="G79" s="159"/>
      <c r="H79" s="158"/>
      <c r="I79" s="159"/>
      <c r="J79" s="159"/>
      <c r="K79" s="159"/>
      <c r="L79" s="159"/>
      <c r="M79" s="159"/>
      <c r="N79" s="159"/>
      <c r="O79" s="158"/>
      <c r="P79" s="159"/>
      <c r="Q79" s="159"/>
      <c r="R79" s="158"/>
    </row>
    <row r="80" spans="1:18" x14ac:dyDescent="0.2">
      <c r="A80" s="164" t="s">
        <v>277</v>
      </c>
      <c r="B80" s="164" t="s">
        <v>274</v>
      </c>
      <c r="C80" s="158"/>
      <c r="D80" s="159"/>
      <c r="E80" s="159"/>
      <c r="F80" s="159"/>
      <c r="G80" s="159"/>
      <c r="H80" s="158"/>
      <c r="I80" s="159"/>
      <c r="J80" s="159"/>
      <c r="K80" s="159"/>
      <c r="L80" s="159" t="s">
        <v>721</v>
      </c>
      <c r="M80" s="159"/>
      <c r="N80" s="159"/>
      <c r="O80" s="158"/>
      <c r="P80" s="159"/>
      <c r="Q80" s="159" t="s">
        <v>717</v>
      </c>
      <c r="R80" s="158"/>
    </row>
    <row r="81" spans="1:18" x14ac:dyDescent="0.2">
      <c r="A81" s="164" t="s">
        <v>272</v>
      </c>
      <c r="B81" s="164" t="s">
        <v>274</v>
      </c>
      <c r="C81" s="158"/>
      <c r="D81" s="159"/>
      <c r="E81" s="159"/>
      <c r="F81" s="159"/>
      <c r="G81" s="159"/>
      <c r="H81" s="158"/>
      <c r="I81" s="159" t="s">
        <v>717</v>
      </c>
      <c r="J81" s="159"/>
      <c r="K81" s="159"/>
      <c r="L81" s="159"/>
      <c r="M81" s="159"/>
      <c r="N81" s="159"/>
      <c r="O81" s="158"/>
      <c r="P81" s="159"/>
      <c r="Q81" s="159"/>
      <c r="R81" s="158"/>
    </row>
    <row r="82" spans="1:18" x14ac:dyDescent="0.2">
      <c r="A82" s="164" t="s">
        <v>278</v>
      </c>
      <c r="B82" s="164" t="s">
        <v>279</v>
      </c>
      <c r="C82" s="158"/>
      <c r="D82" s="159"/>
      <c r="E82" s="159"/>
      <c r="F82" s="159"/>
      <c r="G82" s="159"/>
      <c r="H82" s="158"/>
      <c r="I82" s="159"/>
      <c r="J82" s="159"/>
      <c r="K82" s="159"/>
      <c r="L82" s="159"/>
      <c r="M82" s="159"/>
      <c r="N82" s="159"/>
      <c r="O82" s="158"/>
      <c r="P82" s="159"/>
      <c r="Q82" s="159" t="s">
        <v>717</v>
      </c>
      <c r="R82" s="158"/>
    </row>
    <row r="83" spans="1:18" x14ac:dyDescent="0.2">
      <c r="A83" s="164" t="s">
        <v>280</v>
      </c>
      <c r="B83" s="164" t="s">
        <v>281</v>
      </c>
      <c r="C83" s="158"/>
      <c r="D83" s="159"/>
      <c r="E83" s="159"/>
      <c r="F83" s="159" t="s">
        <v>720</v>
      </c>
      <c r="G83" s="159"/>
      <c r="H83" s="158"/>
      <c r="I83" s="159"/>
      <c r="J83" s="159"/>
      <c r="K83" s="159"/>
      <c r="L83" s="159"/>
      <c r="M83" s="159"/>
      <c r="N83" s="159"/>
      <c r="O83" s="158"/>
      <c r="P83" s="159" t="s">
        <v>721</v>
      </c>
      <c r="Q83" s="159"/>
      <c r="R83" s="158"/>
    </row>
    <row r="84" spans="1:18" x14ac:dyDescent="0.2">
      <c r="A84" s="164" t="s">
        <v>282</v>
      </c>
      <c r="B84" s="164" t="s">
        <v>283</v>
      </c>
      <c r="C84" s="158"/>
      <c r="D84" s="159"/>
      <c r="E84" s="159"/>
      <c r="F84" s="159"/>
      <c r="G84" s="159"/>
      <c r="H84" s="158"/>
      <c r="I84" s="159"/>
      <c r="J84" s="159"/>
      <c r="K84" s="159"/>
      <c r="L84" s="159"/>
      <c r="M84" s="159"/>
      <c r="N84" s="159"/>
      <c r="O84" s="158"/>
      <c r="P84" s="159"/>
      <c r="Q84" s="159"/>
      <c r="R84" s="158" t="s">
        <v>720</v>
      </c>
    </row>
    <row r="85" spans="1:18" x14ac:dyDescent="0.2">
      <c r="A85" s="164" t="s">
        <v>284</v>
      </c>
      <c r="B85" s="164" t="s">
        <v>285</v>
      </c>
      <c r="C85" s="158"/>
      <c r="D85" s="159"/>
      <c r="E85" s="159"/>
      <c r="F85" s="159"/>
      <c r="G85" s="159"/>
      <c r="H85" s="158"/>
      <c r="I85" s="159" t="s">
        <v>717</v>
      </c>
      <c r="J85" s="159"/>
      <c r="K85" s="159"/>
      <c r="L85" s="159"/>
      <c r="M85" s="159"/>
      <c r="N85" s="159"/>
      <c r="O85" s="158"/>
      <c r="P85" s="159"/>
      <c r="Q85" s="159"/>
      <c r="R85" s="158" t="s">
        <v>720</v>
      </c>
    </row>
    <row r="86" spans="1:18" x14ac:dyDescent="0.2">
      <c r="A86" s="164" t="s">
        <v>286</v>
      </c>
      <c r="B86" s="164" t="s">
        <v>287</v>
      </c>
      <c r="C86" s="158"/>
      <c r="D86" s="159"/>
      <c r="E86" s="159"/>
      <c r="F86" s="159" t="s">
        <v>720</v>
      </c>
      <c r="G86" s="159"/>
      <c r="H86" s="158"/>
      <c r="I86" s="159"/>
      <c r="J86" s="159" t="s">
        <v>720</v>
      </c>
      <c r="K86" s="159"/>
      <c r="L86" s="159"/>
      <c r="M86" s="159"/>
      <c r="N86" s="159"/>
      <c r="O86" s="158"/>
      <c r="P86" s="159" t="s">
        <v>721</v>
      </c>
      <c r="Q86" s="159"/>
      <c r="R86" s="158"/>
    </row>
  </sheetData>
  <phoneticPr fontId="0" type="noConversion"/>
  <pageMargins left="0.33" right="0.33" top="0.5" bottom="0.93" header="0.5" footer="0.5"/>
  <pageSetup scale="65" orientation="landscape" horizontalDpi="300" verticalDpi="300" r:id="rId1"/>
  <headerFooter alignWithMargins="0">
    <oddFooter>&amp;L&amp;D&amp;CENGINEER_UN.xls&amp;RPage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282"/>
  <sheetViews>
    <sheetView defaultGridColor="0" colorId="22" zoomScale="75" workbookViewId="0">
      <pane ySplit="7" topLeftCell="A8" activePane="bottomLeft" state="frozen"/>
      <selection activeCell="A15" sqref="A15"/>
      <selection pane="bottomLeft" activeCell="A15" sqref="A15"/>
    </sheetView>
  </sheetViews>
  <sheetFormatPr defaultColWidth="12" defaultRowHeight="15" x14ac:dyDescent="0.2"/>
  <cols>
    <col min="1" max="1" width="36.140625" style="191" customWidth="1"/>
    <col min="2" max="2" width="13.140625" style="191" customWidth="1"/>
    <col min="3" max="3" width="9.85546875" style="170" customWidth="1"/>
    <col min="4" max="4" width="9.7109375" style="170" customWidth="1"/>
    <col min="5" max="5" width="11.5703125" style="192" customWidth="1"/>
    <col min="6" max="6" width="5.7109375" style="170" customWidth="1"/>
    <col min="7" max="7" width="10" style="192" customWidth="1"/>
    <col min="8" max="8" width="9.140625" style="192" customWidth="1"/>
    <col min="9" max="9" width="7.42578125" style="192" customWidth="1"/>
    <col min="10" max="10" width="7.140625" style="192" customWidth="1"/>
    <col min="11" max="11" width="11.28515625" style="192" customWidth="1"/>
    <col min="12" max="12" width="6.7109375" style="192" customWidth="1"/>
    <col min="13" max="16384" width="12" style="170"/>
  </cols>
  <sheetData>
    <row r="1" spans="1:18" ht="15.75" x14ac:dyDescent="0.25">
      <c r="A1" s="169" t="s">
        <v>564</v>
      </c>
      <c r="B1" s="170" t="s">
        <v>565</v>
      </c>
      <c r="D1" s="171"/>
      <c r="E1" s="171"/>
      <c r="F1" s="171"/>
      <c r="G1" s="171"/>
      <c r="H1" s="170"/>
      <c r="I1" s="170"/>
      <c r="J1" s="170"/>
      <c r="K1" s="170"/>
      <c r="L1" s="170"/>
    </row>
    <row r="2" spans="1:18" ht="15.75" x14ac:dyDescent="0.25">
      <c r="A2" s="169" t="s">
        <v>692</v>
      </c>
      <c r="B2" s="170" t="s">
        <v>549</v>
      </c>
      <c r="D2" s="171"/>
      <c r="E2" s="171"/>
      <c r="F2" s="171"/>
      <c r="G2" s="171"/>
      <c r="H2" s="170"/>
      <c r="I2" s="170"/>
      <c r="J2" s="170"/>
      <c r="K2" s="170"/>
      <c r="L2" s="170"/>
    </row>
    <row r="3" spans="1:18" ht="15.75" x14ac:dyDescent="0.25">
      <c r="A3" s="169" t="s">
        <v>693</v>
      </c>
      <c r="B3" s="170" t="s">
        <v>289</v>
      </c>
      <c r="D3" s="171"/>
      <c r="E3" s="171"/>
      <c r="F3" s="171"/>
      <c r="G3" s="171"/>
      <c r="H3" s="170"/>
      <c r="I3" s="170"/>
      <c r="J3" s="170"/>
      <c r="K3" s="170"/>
      <c r="L3" s="170"/>
    </row>
    <row r="4" spans="1:18" x14ac:dyDescent="0.2">
      <c r="A4" s="170"/>
      <c r="B4" s="170"/>
      <c r="D4" s="171"/>
      <c r="E4" s="171"/>
      <c r="F4" s="171"/>
      <c r="G4" s="171"/>
      <c r="H4" s="170"/>
      <c r="I4" s="170"/>
      <c r="J4" s="170"/>
      <c r="K4" s="170"/>
      <c r="L4" s="170"/>
    </row>
    <row r="5" spans="1:18" x14ac:dyDescent="0.2">
      <c r="A5" s="172"/>
      <c r="B5" s="172"/>
      <c r="C5" s="173"/>
      <c r="D5" s="174" t="s">
        <v>695</v>
      </c>
      <c r="E5" s="175"/>
      <c r="F5" s="175"/>
      <c r="G5" s="175"/>
      <c r="H5" s="174" t="s">
        <v>695</v>
      </c>
      <c r="I5" s="173"/>
      <c r="J5" s="173"/>
      <c r="K5" s="173"/>
      <c r="L5" s="174" t="s">
        <v>695</v>
      </c>
      <c r="M5" s="173"/>
      <c r="N5" s="173"/>
      <c r="O5" s="173"/>
      <c r="P5" s="174" t="s">
        <v>695</v>
      </c>
      <c r="Q5" s="173"/>
      <c r="R5" s="173"/>
    </row>
    <row r="6" spans="1:18" x14ac:dyDescent="0.2">
      <c r="A6" s="172"/>
      <c r="B6" s="172"/>
      <c r="C6" s="173"/>
      <c r="D6" s="174" t="s">
        <v>696</v>
      </c>
      <c r="E6" s="176"/>
      <c r="F6" s="176"/>
      <c r="G6" s="176"/>
      <c r="H6" s="174" t="s">
        <v>696</v>
      </c>
      <c r="I6" s="176"/>
      <c r="J6" s="176"/>
      <c r="K6" s="176"/>
      <c r="L6" s="174" t="s">
        <v>696</v>
      </c>
      <c r="M6" s="176"/>
      <c r="N6" s="176"/>
      <c r="O6" s="176"/>
      <c r="P6" s="174" t="s">
        <v>696</v>
      </c>
      <c r="Q6" s="176"/>
      <c r="R6" s="176"/>
    </row>
    <row r="7" spans="1:18" x14ac:dyDescent="0.2">
      <c r="A7" s="177" t="s">
        <v>697</v>
      </c>
      <c r="B7" s="177" t="s">
        <v>698</v>
      </c>
      <c r="C7" s="178" t="s">
        <v>699</v>
      </c>
      <c r="D7" s="179" t="s">
        <v>700</v>
      </c>
      <c r="E7" s="178" t="s">
        <v>701</v>
      </c>
      <c r="F7" s="178" t="s">
        <v>702</v>
      </c>
      <c r="G7" s="180" t="s">
        <v>703</v>
      </c>
      <c r="H7" s="181" t="s">
        <v>704</v>
      </c>
      <c r="I7" s="180" t="s">
        <v>705</v>
      </c>
      <c r="J7" s="180" t="s">
        <v>706</v>
      </c>
      <c r="K7" s="180" t="s">
        <v>707</v>
      </c>
      <c r="L7" s="181" t="s">
        <v>708</v>
      </c>
      <c r="M7" s="180" t="s">
        <v>709</v>
      </c>
      <c r="N7" s="180" t="s">
        <v>710</v>
      </c>
      <c r="O7" s="180" t="s">
        <v>711</v>
      </c>
      <c r="P7" s="181" t="s">
        <v>712</v>
      </c>
      <c r="Q7" s="180" t="s">
        <v>713</v>
      </c>
      <c r="R7" s="180" t="s">
        <v>714</v>
      </c>
    </row>
    <row r="8" spans="1:18" x14ac:dyDescent="0.2">
      <c r="A8" s="182"/>
      <c r="B8" s="182"/>
      <c r="C8" s="183"/>
      <c r="D8" s="183"/>
      <c r="E8" s="184"/>
      <c r="F8" s="183"/>
      <c r="G8" s="184"/>
      <c r="H8" s="184"/>
      <c r="I8" s="184"/>
      <c r="J8" s="184"/>
      <c r="K8" s="184"/>
      <c r="L8" s="184"/>
      <c r="M8" s="183"/>
      <c r="N8" s="183"/>
      <c r="O8" s="183"/>
      <c r="P8" s="183"/>
      <c r="Q8" s="183"/>
      <c r="R8" s="183"/>
    </row>
    <row r="9" spans="1:18" x14ac:dyDescent="0.2">
      <c r="A9" s="185" t="s">
        <v>290</v>
      </c>
      <c r="B9" s="186" t="s">
        <v>291</v>
      </c>
      <c r="C9" s="185"/>
      <c r="D9" s="183"/>
      <c r="E9" s="187" t="s">
        <v>717</v>
      </c>
      <c r="F9" s="185"/>
      <c r="G9" s="184"/>
      <c r="H9" s="185"/>
      <c r="I9" s="185"/>
      <c r="J9" s="185"/>
      <c r="K9" s="185"/>
      <c r="L9" s="185"/>
      <c r="M9" s="185"/>
      <c r="N9" s="185"/>
      <c r="O9" s="185"/>
      <c r="P9" s="188"/>
      <c r="Q9" s="185"/>
      <c r="R9" s="185"/>
    </row>
    <row r="10" spans="1:18" x14ac:dyDescent="0.2">
      <c r="A10" s="185" t="s">
        <v>292</v>
      </c>
      <c r="B10" s="186" t="s">
        <v>293</v>
      </c>
      <c r="C10" s="185"/>
      <c r="D10" s="185"/>
      <c r="E10" s="184" t="s">
        <v>717</v>
      </c>
      <c r="F10" s="185"/>
      <c r="G10" s="185"/>
      <c r="H10" s="184"/>
      <c r="I10" s="185"/>
      <c r="J10" s="185"/>
      <c r="K10" s="185"/>
      <c r="L10" s="185"/>
      <c r="M10" s="185"/>
      <c r="N10" s="185"/>
      <c r="O10" s="185"/>
      <c r="P10" s="185"/>
      <c r="Q10" s="188"/>
      <c r="R10" s="185"/>
    </row>
    <row r="11" spans="1:18" x14ac:dyDescent="0.2">
      <c r="A11" s="185" t="s">
        <v>294</v>
      </c>
      <c r="B11" s="216" t="s">
        <v>295</v>
      </c>
      <c r="C11" s="214"/>
      <c r="D11" s="214"/>
      <c r="E11" s="184" t="s">
        <v>717</v>
      </c>
      <c r="F11" s="214"/>
      <c r="G11" s="214"/>
      <c r="H11" s="184"/>
      <c r="I11" s="214"/>
      <c r="J11" s="214"/>
      <c r="K11" s="214"/>
      <c r="L11" s="214"/>
      <c r="M11" s="214"/>
      <c r="N11" s="214"/>
      <c r="O11" s="214"/>
      <c r="P11" s="214"/>
      <c r="Q11" s="215"/>
      <c r="R11" s="214"/>
    </row>
    <row r="12" spans="1:18" x14ac:dyDescent="0.2">
      <c r="A12" s="185" t="s">
        <v>296</v>
      </c>
      <c r="B12" s="216"/>
      <c r="C12" s="214"/>
      <c r="D12" s="214"/>
      <c r="E12" s="184"/>
      <c r="F12" s="214"/>
      <c r="G12" s="214"/>
      <c r="H12" s="184"/>
      <c r="I12" s="214"/>
      <c r="J12" s="214"/>
      <c r="K12" s="214"/>
      <c r="L12" s="214"/>
      <c r="M12" s="214"/>
      <c r="N12" s="214"/>
      <c r="O12" s="214"/>
      <c r="P12" s="214"/>
      <c r="Q12" s="215"/>
      <c r="R12" s="214"/>
    </row>
    <row r="13" spans="1:18" x14ac:dyDescent="0.2">
      <c r="A13" s="185" t="s">
        <v>297</v>
      </c>
      <c r="B13" s="216" t="s">
        <v>298</v>
      </c>
      <c r="C13" s="214"/>
      <c r="D13" s="214"/>
      <c r="E13" s="184" t="s">
        <v>717</v>
      </c>
      <c r="F13" s="214"/>
      <c r="G13" s="214"/>
      <c r="H13" s="184"/>
      <c r="I13" s="214"/>
      <c r="J13" s="214"/>
      <c r="K13" s="214"/>
      <c r="L13" s="214"/>
      <c r="M13" s="214"/>
      <c r="N13" s="214"/>
      <c r="O13" s="214"/>
      <c r="P13" s="214"/>
      <c r="Q13" s="215"/>
      <c r="R13" s="214"/>
    </row>
    <row r="14" spans="1:18" x14ac:dyDescent="0.2">
      <c r="A14" s="185" t="s">
        <v>296</v>
      </c>
      <c r="B14" s="216"/>
      <c r="C14" s="214"/>
      <c r="D14" s="214"/>
      <c r="E14" s="184"/>
      <c r="F14" s="214"/>
      <c r="G14" s="214"/>
      <c r="H14" s="184"/>
      <c r="I14" s="214"/>
      <c r="J14" s="214"/>
      <c r="K14" s="214"/>
      <c r="L14" s="214"/>
      <c r="M14" s="214"/>
      <c r="N14" s="214"/>
      <c r="O14" s="214"/>
      <c r="P14" s="214"/>
      <c r="Q14" s="215"/>
      <c r="R14" s="214"/>
    </row>
    <row r="15" spans="1:18" x14ac:dyDescent="0.2">
      <c r="A15" s="185" t="s">
        <v>299</v>
      </c>
      <c r="B15" s="216" t="s">
        <v>300</v>
      </c>
      <c r="C15" s="214"/>
      <c r="D15" s="214"/>
      <c r="E15" s="184" t="s">
        <v>717</v>
      </c>
      <c r="F15" s="214"/>
      <c r="G15" s="214"/>
      <c r="H15" s="184"/>
      <c r="I15" s="214"/>
      <c r="J15" s="214"/>
      <c r="K15" s="214"/>
      <c r="L15" s="214"/>
      <c r="M15" s="214"/>
      <c r="N15" s="214"/>
      <c r="O15" s="214"/>
      <c r="P15" s="214"/>
      <c r="Q15" s="215"/>
      <c r="R15" s="214"/>
    </row>
    <row r="16" spans="1:18" x14ac:dyDescent="0.2">
      <c r="A16" s="185" t="s">
        <v>301</v>
      </c>
      <c r="B16" s="216"/>
      <c r="C16" s="214"/>
      <c r="D16" s="214"/>
      <c r="E16" s="184"/>
      <c r="F16" s="214"/>
      <c r="G16" s="214"/>
      <c r="H16" s="184"/>
      <c r="I16" s="214"/>
      <c r="J16" s="214"/>
      <c r="K16" s="214"/>
      <c r="L16" s="214"/>
      <c r="M16" s="214"/>
      <c r="N16" s="214"/>
      <c r="O16" s="214"/>
      <c r="P16" s="214"/>
      <c r="Q16" s="215"/>
      <c r="R16" s="214"/>
    </row>
    <row r="17" spans="1:18" x14ac:dyDescent="0.2">
      <c r="A17" s="185" t="s">
        <v>302</v>
      </c>
      <c r="B17" s="216" t="s">
        <v>303</v>
      </c>
      <c r="C17" s="214"/>
      <c r="D17" s="214"/>
      <c r="E17" s="184" t="s">
        <v>717</v>
      </c>
      <c r="F17" s="214"/>
      <c r="G17" s="214"/>
      <c r="H17" s="184"/>
      <c r="I17" s="214"/>
      <c r="J17" s="214"/>
      <c r="K17" s="214"/>
      <c r="L17" s="214"/>
      <c r="M17" s="214"/>
      <c r="N17" s="214"/>
      <c r="O17" s="214"/>
      <c r="P17" s="214"/>
      <c r="Q17" s="215"/>
      <c r="R17" s="214"/>
    </row>
    <row r="18" spans="1:18" x14ac:dyDescent="0.2">
      <c r="A18" s="185" t="s">
        <v>304</v>
      </c>
      <c r="B18" s="216"/>
      <c r="C18" s="214"/>
      <c r="D18" s="214"/>
      <c r="E18" s="184"/>
      <c r="F18" s="214"/>
      <c r="G18" s="214"/>
      <c r="H18" s="184"/>
      <c r="I18" s="214"/>
      <c r="J18" s="214"/>
      <c r="K18" s="214"/>
      <c r="L18" s="214"/>
      <c r="M18" s="214"/>
      <c r="N18" s="214"/>
      <c r="O18" s="214"/>
      <c r="P18" s="214"/>
      <c r="Q18" s="215"/>
      <c r="R18" s="214"/>
    </row>
    <row r="19" spans="1:18" x14ac:dyDescent="0.2">
      <c r="A19" s="185" t="s">
        <v>305</v>
      </c>
      <c r="B19" s="216" t="s">
        <v>306</v>
      </c>
      <c r="C19" s="214"/>
      <c r="D19" s="214"/>
      <c r="E19" s="184" t="s">
        <v>717</v>
      </c>
      <c r="F19" s="214"/>
      <c r="G19" s="214"/>
      <c r="H19" s="184"/>
      <c r="I19" s="214"/>
      <c r="J19" s="214"/>
      <c r="K19" s="214"/>
      <c r="L19" s="214"/>
      <c r="M19" s="214"/>
      <c r="N19" s="214"/>
      <c r="O19" s="214"/>
      <c r="P19" s="214"/>
      <c r="Q19" s="215"/>
      <c r="R19" s="214"/>
    </row>
    <row r="20" spans="1:18" x14ac:dyDescent="0.2">
      <c r="A20" s="185" t="s">
        <v>304</v>
      </c>
      <c r="B20" s="216"/>
      <c r="C20" s="214"/>
      <c r="D20" s="214"/>
      <c r="E20" s="184"/>
      <c r="F20" s="214"/>
      <c r="G20" s="214"/>
      <c r="H20" s="184"/>
      <c r="I20" s="214"/>
      <c r="J20" s="214"/>
      <c r="K20" s="214"/>
      <c r="L20" s="214"/>
      <c r="M20" s="214"/>
      <c r="N20" s="214"/>
      <c r="O20" s="214"/>
      <c r="P20" s="214"/>
      <c r="Q20" s="215"/>
      <c r="R20" s="214"/>
    </row>
    <row r="21" spans="1:18" x14ac:dyDescent="0.2">
      <c r="A21" s="185" t="s">
        <v>307</v>
      </c>
      <c r="B21" s="216" t="s">
        <v>308</v>
      </c>
      <c r="C21" s="214"/>
      <c r="D21" s="214"/>
      <c r="E21" s="184"/>
      <c r="F21" s="214" t="s">
        <v>720</v>
      </c>
      <c r="G21" s="214"/>
      <c r="H21" s="184"/>
      <c r="I21" s="214"/>
      <c r="J21" s="214"/>
      <c r="K21" s="214"/>
      <c r="L21" s="214"/>
      <c r="M21" s="214"/>
      <c r="N21" s="214"/>
      <c r="O21" s="214"/>
      <c r="P21" s="214"/>
      <c r="Q21" s="215"/>
      <c r="R21" s="214"/>
    </row>
    <row r="22" spans="1:18" x14ac:dyDescent="0.2">
      <c r="A22" s="185" t="s">
        <v>309</v>
      </c>
      <c r="B22" s="216"/>
      <c r="C22" s="214"/>
      <c r="D22" s="214"/>
      <c r="E22" s="184"/>
      <c r="F22" s="214"/>
      <c r="G22" s="214"/>
      <c r="H22" s="184"/>
      <c r="I22" s="214"/>
      <c r="J22" s="214"/>
      <c r="K22" s="214"/>
      <c r="L22" s="214"/>
      <c r="M22" s="214"/>
      <c r="N22" s="214"/>
      <c r="O22" s="214"/>
      <c r="P22" s="214"/>
      <c r="Q22" s="215"/>
      <c r="R22" s="214"/>
    </row>
    <row r="23" spans="1:18" x14ac:dyDescent="0.2">
      <c r="A23" s="185" t="s">
        <v>310</v>
      </c>
      <c r="B23" s="186" t="s">
        <v>311</v>
      </c>
      <c r="C23" s="185"/>
      <c r="D23" s="185"/>
      <c r="E23" s="184"/>
      <c r="F23" s="185" t="s">
        <v>720</v>
      </c>
      <c r="G23" s="185"/>
      <c r="H23" s="184"/>
      <c r="I23" s="185"/>
      <c r="J23" s="185"/>
      <c r="K23" s="185"/>
      <c r="L23" s="185"/>
      <c r="M23" s="185"/>
      <c r="N23" s="185"/>
      <c r="O23" s="185"/>
      <c r="P23" s="185"/>
      <c r="Q23" s="188"/>
      <c r="R23" s="185"/>
    </row>
    <row r="24" spans="1:18" x14ac:dyDescent="0.2">
      <c r="A24" s="185" t="s">
        <v>312</v>
      </c>
      <c r="B24" s="216" t="s">
        <v>313</v>
      </c>
      <c r="C24" s="214"/>
      <c r="D24" s="214"/>
      <c r="E24" s="184"/>
      <c r="F24" s="214" t="s">
        <v>720</v>
      </c>
      <c r="G24" s="214"/>
      <c r="H24" s="184"/>
      <c r="I24" s="214"/>
      <c r="J24" s="214"/>
      <c r="K24" s="214"/>
      <c r="L24" s="214"/>
      <c r="M24" s="214"/>
      <c r="N24" s="214"/>
      <c r="O24" s="214"/>
      <c r="P24" s="214"/>
      <c r="Q24" s="215"/>
      <c r="R24" s="214"/>
    </row>
    <row r="25" spans="1:18" x14ac:dyDescent="0.2">
      <c r="A25" s="185" t="s">
        <v>309</v>
      </c>
      <c r="B25" s="216"/>
      <c r="C25" s="214"/>
      <c r="D25" s="214"/>
      <c r="E25" s="184"/>
      <c r="F25" s="214"/>
      <c r="G25" s="214"/>
      <c r="H25" s="184"/>
      <c r="I25" s="214"/>
      <c r="J25" s="214"/>
      <c r="K25" s="214"/>
      <c r="L25" s="214"/>
      <c r="M25" s="214"/>
      <c r="N25" s="214"/>
      <c r="O25" s="214"/>
      <c r="P25" s="214"/>
      <c r="Q25" s="215"/>
      <c r="R25" s="214"/>
    </row>
    <row r="26" spans="1:18" x14ac:dyDescent="0.2">
      <c r="A26" s="185" t="s">
        <v>299</v>
      </c>
      <c r="B26" s="216" t="s">
        <v>300</v>
      </c>
      <c r="C26" s="214"/>
      <c r="D26" s="214"/>
      <c r="E26" s="184"/>
      <c r="F26" s="214" t="s">
        <v>720</v>
      </c>
      <c r="G26" s="214"/>
      <c r="H26" s="184"/>
      <c r="I26" s="214"/>
      <c r="J26" s="214"/>
      <c r="K26" s="214"/>
      <c r="L26" s="214"/>
      <c r="M26" s="214"/>
      <c r="N26" s="214"/>
      <c r="O26" s="214"/>
      <c r="P26" s="214"/>
      <c r="Q26" s="215"/>
      <c r="R26" s="214"/>
    </row>
    <row r="27" spans="1:18" x14ac:dyDescent="0.2">
      <c r="A27" s="185" t="s">
        <v>314</v>
      </c>
      <c r="B27" s="216"/>
      <c r="C27" s="214"/>
      <c r="D27" s="214"/>
      <c r="E27" s="184"/>
      <c r="F27" s="214"/>
      <c r="G27" s="214"/>
      <c r="H27" s="184"/>
      <c r="I27" s="214"/>
      <c r="J27" s="214"/>
      <c r="K27" s="214"/>
      <c r="L27" s="214"/>
      <c r="M27" s="214"/>
      <c r="N27" s="214"/>
      <c r="O27" s="214"/>
      <c r="P27" s="214"/>
      <c r="Q27" s="215"/>
      <c r="R27" s="214"/>
    </row>
    <row r="28" spans="1:18" x14ac:dyDescent="0.2">
      <c r="A28" s="185" t="s">
        <v>315</v>
      </c>
      <c r="B28" s="216" t="s">
        <v>316</v>
      </c>
      <c r="C28" s="214"/>
      <c r="D28" s="214"/>
      <c r="E28" s="184"/>
      <c r="F28" s="214" t="s">
        <v>720</v>
      </c>
      <c r="G28" s="214"/>
      <c r="H28" s="184"/>
      <c r="I28" s="214"/>
      <c r="J28" s="214"/>
      <c r="K28" s="214"/>
      <c r="L28" s="214"/>
      <c r="M28" s="214"/>
      <c r="N28" s="214"/>
      <c r="O28" s="214"/>
      <c r="P28" s="214"/>
      <c r="Q28" s="215"/>
      <c r="R28" s="214"/>
    </row>
    <row r="29" spans="1:18" x14ac:dyDescent="0.2">
      <c r="A29" s="185" t="s">
        <v>304</v>
      </c>
      <c r="B29" s="216"/>
      <c r="C29" s="214"/>
      <c r="D29" s="214"/>
      <c r="E29" s="184"/>
      <c r="F29" s="214"/>
      <c r="G29" s="214"/>
      <c r="H29" s="184"/>
      <c r="I29" s="214"/>
      <c r="J29" s="214"/>
      <c r="K29" s="214"/>
      <c r="L29" s="214"/>
      <c r="M29" s="214"/>
      <c r="N29" s="214"/>
      <c r="O29" s="214"/>
      <c r="P29" s="214"/>
      <c r="Q29" s="215"/>
      <c r="R29" s="214"/>
    </row>
    <row r="30" spans="1:18" x14ac:dyDescent="0.2">
      <c r="A30" s="185" t="s">
        <v>317</v>
      </c>
      <c r="B30" s="216" t="s">
        <v>318</v>
      </c>
      <c r="C30" s="214"/>
      <c r="D30" s="214"/>
      <c r="E30" s="184"/>
      <c r="F30" s="214" t="s">
        <v>720</v>
      </c>
      <c r="G30" s="214"/>
      <c r="H30" s="184"/>
      <c r="I30" s="214"/>
      <c r="J30" s="214"/>
      <c r="K30" s="214"/>
      <c r="L30" s="214"/>
      <c r="M30" s="214"/>
      <c r="N30" s="214"/>
      <c r="O30" s="214"/>
      <c r="P30" s="214"/>
      <c r="Q30" s="215"/>
      <c r="R30" s="214"/>
    </row>
    <row r="31" spans="1:18" x14ac:dyDescent="0.2">
      <c r="A31" s="185" t="s">
        <v>304</v>
      </c>
      <c r="B31" s="216"/>
      <c r="C31" s="214"/>
      <c r="D31" s="214"/>
      <c r="E31" s="184"/>
      <c r="F31" s="214"/>
      <c r="G31" s="214"/>
      <c r="H31" s="184"/>
      <c r="I31" s="214"/>
      <c r="J31" s="214"/>
      <c r="K31" s="214"/>
      <c r="L31" s="214"/>
      <c r="M31" s="214"/>
      <c r="N31" s="214"/>
      <c r="O31" s="214"/>
      <c r="P31" s="214"/>
      <c r="Q31" s="215"/>
      <c r="R31" s="214"/>
    </row>
    <row r="32" spans="1:18" x14ac:dyDescent="0.2">
      <c r="A32" s="185" t="s">
        <v>319</v>
      </c>
      <c r="B32" s="216" t="s">
        <v>320</v>
      </c>
      <c r="C32" s="214"/>
      <c r="D32" s="214"/>
      <c r="E32" s="184"/>
      <c r="F32" s="214" t="s">
        <v>720</v>
      </c>
      <c r="G32" s="214"/>
      <c r="H32" s="184"/>
      <c r="I32" s="214"/>
      <c r="J32" s="214"/>
      <c r="K32" s="214"/>
      <c r="L32" s="214"/>
      <c r="M32" s="214"/>
      <c r="N32" s="214"/>
      <c r="O32" s="214"/>
      <c r="P32" s="214"/>
      <c r="Q32" s="215"/>
      <c r="R32" s="214"/>
    </row>
    <row r="33" spans="1:18" x14ac:dyDescent="0.2">
      <c r="A33" s="185" t="s">
        <v>304</v>
      </c>
      <c r="B33" s="216"/>
      <c r="C33" s="214"/>
      <c r="D33" s="214"/>
      <c r="E33" s="184"/>
      <c r="F33" s="214"/>
      <c r="G33" s="214"/>
      <c r="H33" s="184"/>
      <c r="I33" s="214"/>
      <c r="J33" s="214"/>
      <c r="K33" s="214"/>
      <c r="L33" s="214"/>
      <c r="M33" s="214"/>
      <c r="N33" s="214"/>
      <c r="O33" s="214"/>
      <c r="P33" s="214"/>
      <c r="Q33" s="215"/>
      <c r="R33" s="214"/>
    </row>
    <row r="34" spans="1:18" x14ac:dyDescent="0.2">
      <c r="A34" s="185" t="s">
        <v>321</v>
      </c>
      <c r="B34" s="216" t="s">
        <v>322</v>
      </c>
      <c r="C34" s="214"/>
      <c r="D34" s="214"/>
      <c r="E34" s="184"/>
      <c r="F34" s="214" t="s">
        <v>720</v>
      </c>
      <c r="G34" s="214"/>
      <c r="H34" s="184"/>
      <c r="I34" s="214"/>
      <c r="J34" s="214"/>
      <c r="K34" s="214"/>
      <c r="L34" s="214"/>
      <c r="M34" s="214"/>
      <c r="N34" s="214"/>
      <c r="O34" s="214"/>
      <c r="P34" s="214"/>
      <c r="Q34" s="215"/>
      <c r="R34" s="214"/>
    </row>
    <row r="35" spans="1:18" x14ac:dyDescent="0.2">
      <c r="A35" s="185" t="s">
        <v>323</v>
      </c>
      <c r="B35" s="216"/>
      <c r="C35" s="214"/>
      <c r="D35" s="214"/>
      <c r="E35" s="184"/>
      <c r="F35" s="214"/>
      <c r="G35" s="214"/>
      <c r="H35" s="184"/>
      <c r="I35" s="214"/>
      <c r="J35" s="214"/>
      <c r="K35" s="214"/>
      <c r="L35" s="214"/>
      <c r="M35" s="214"/>
      <c r="N35" s="214"/>
      <c r="O35" s="214"/>
      <c r="P35" s="214"/>
      <c r="Q35" s="215"/>
      <c r="R35" s="214"/>
    </row>
    <row r="36" spans="1:18" x14ac:dyDescent="0.2">
      <c r="A36" s="185" t="s">
        <v>324</v>
      </c>
      <c r="B36" s="216" t="s">
        <v>325</v>
      </c>
      <c r="C36" s="214"/>
      <c r="D36" s="214"/>
      <c r="E36" s="184"/>
      <c r="F36" s="214" t="s">
        <v>720</v>
      </c>
      <c r="G36" s="214"/>
      <c r="H36" s="184"/>
      <c r="I36" s="214"/>
      <c r="J36" s="214"/>
      <c r="K36" s="214"/>
      <c r="L36" s="214"/>
      <c r="M36" s="214"/>
      <c r="N36" s="214"/>
      <c r="O36" s="214"/>
      <c r="P36" s="214"/>
      <c r="Q36" s="215"/>
      <c r="R36" s="214"/>
    </row>
    <row r="37" spans="1:18" x14ac:dyDescent="0.2">
      <c r="A37" s="185" t="s">
        <v>326</v>
      </c>
      <c r="B37" s="216"/>
      <c r="C37" s="214"/>
      <c r="D37" s="214"/>
      <c r="E37" s="184"/>
      <c r="F37" s="214"/>
      <c r="G37" s="214"/>
      <c r="H37" s="184"/>
      <c r="I37" s="214"/>
      <c r="J37" s="214"/>
      <c r="K37" s="214"/>
      <c r="L37" s="214"/>
      <c r="M37" s="214"/>
      <c r="N37" s="214"/>
      <c r="O37" s="214"/>
      <c r="P37" s="214"/>
      <c r="Q37" s="215"/>
      <c r="R37" s="214"/>
    </row>
    <row r="38" spans="1:18" x14ac:dyDescent="0.2">
      <c r="A38" s="185" t="s">
        <v>327</v>
      </c>
      <c r="B38" s="216" t="s">
        <v>328</v>
      </c>
      <c r="C38" s="214"/>
      <c r="D38" s="214"/>
      <c r="E38" s="184"/>
      <c r="F38" s="214" t="s">
        <v>720</v>
      </c>
      <c r="G38" s="214"/>
      <c r="H38" s="184"/>
      <c r="I38" s="217"/>
      <c r="J38" s="214"/>
      <c r="K38" s="214"/>
      <c r="L38" s="214"/>
      <c r="M38" s="214"/>
      <c r="N38" s="214"/>
      <c r="O38" s="214"/>
      <c r="P38" s="214"/>
      <c r="Q38" s="215"/>
      <c r="R38" s="214"/>
    </row>
    <row r="39" spans="1:18" x14ac:dyDescent="0.2">
      <c r="A39" s="185" t="s">
        <v>329</v>
      </c>
      <c r="B39" s="216"/>
      <c r="C39" s="214"/>
      <c r="D39" s="214"/>
      <c r="E39" s="184"/>
      <c r="F39" s="214"/>
      <c r="G39" s="214"/>
      <c r="H39" s="184"/>
      <c r="I39" s="217"/>
      <c r="J39" s="214"/>
      <c r="K39" s="214"/>
      <c r="L39" s="214"/>
      <c r="M39" s="214"/>
      <c r="N39" s="214"/>
      <c r="O39" s="214"/>
      <c r="P39" s="214"/>
      <c r="Q39" s="215"/>
      <c r="R39" s="214"/>
    </row>
    <row r="40" spans="1:18" x14ac:dyDescent="0.2">
      <c r="A40" s="185" t="s">
        <v>330</v>
      </c>
      <c r="B40" s="216" t="s">
        <v>331</v>
      </c>
      <c r="C40" s="214"/>
      <c r="D40" s="214"/>
      <c r="E40" s="184"/>
      <c r="F40" s="214" t="s">
        <v>720</v>
      </c>
      <c r="G40" s="214"/>
      <c r="H40" s="184"/>
      <c r="I40" s="214"/>
      <c r="J40" s="214"/>
      <c r="K40" s="214"/>
      <c r="L40" s="214"/>
      <c r="M40" s="214"/>
      <c r="N40" s="214"/>
      <c r="O40" s="214"/>
      <c r="P40" s="214"/>
      <c r="Q40" s="215"/>
      <c r="R40" s="214"/>
    </row>
    <row r="41" spans="1:18" x14ac:dyDescent="0.2">
      <c r="A41" s="185" t="s">
        <v>309</v>
      </c>
      <c r="B41" s="216"/>
      <c r="C41" s="214"/>
      <c r="D41" s="214"/>
      <c r="E41" s="184"/>
      <c r="F41" s="214"/>
      <c r="G41" s="214"/>
      <c r="H41" s="184"/>
      <c r="I41" s="214"/>
      <c r="J41" s="214"/>
      <c r="K41" s="214"/>
      <c r="L41" s="214"/>
      <c r="M41" s="214"/>
      <c r="N41" s="214"/>
      <c r="O41" s="214"/>
      <c r="P41" s="214"/>
      <c r="Q41" s="215"/>
      <c r="R41" s="214"/>
    </row>
    <row r="42" spans="1:18" x14ac:dyDescent="0.2">
      <c r="A42" s="185" t="s">
        <v>332</v>
      </c>
      <c r="B42" s="216" t="s">
        <v>331</v>
      </c>
      <c r="C42" s="214"/>
      <c r="D42" s="214"/>
      <c r="E42" s="184"/>
      <c r="F42" s="214" t="s">
        <v>720</v>
      </c>
      <c r="G42" s="214"/>
      <c r="H42" s="184"/>
      <c r="I42" s="214"/>
      <c r="J42" s="214"/>
      <c r="K42" s="214"/>
      <c r="L42" s="214"/>
      <c r="M42" s="214"/>
      <c r="N42" s="214"/>
      <c r="O42" s="214"/>
      <c r="P42" s="214"/>
      <c r="Q42" s="215"/>
      <c r="R42" s="214"/>
    </row>
    <row r="43" spans="1:18" x14ac:dyDescent="0.2">
      <c r="A43" s="185" t="s">
        <v>309</v>
      </c>
      <c r="B43" s="216"/>
      <c r="C43" s="214"/>
      <c r="D43" s="214"/>
      <c r="E43" s="184"/>
      <c r="F43" s="214"/>
      <c r="G43" s="214"/>
      <c r="H43" s="184"/>
      <c r="I43" s="214"/>
      <c r="J43" s="214"/>
      <c r="K43" s="214"/>
      <c r="L43" s="214"/>
      <c r="M43" s="214"/>
      <c r="N43" s="214"/>
      <c r="O43" s="214"/>
      <c r="P43" s="214"/>
      <c r="Q43" s="215"/>
      <c r="R43" s="214"/>
    </row>
    <row r="44" spans="1:18" x14ac:dyDescent="0.2">
      <c r="A44" s="185" t="s">
        <v>292</v>
      </c>
      <c r="B44" s="216" t="s">
        <v>293</v>
      </c>
      <c r="C44" s="214"/>
      <c r="D44" s="214"/>
      <c r="E44" s="184"/>
      <c r="F44" s="214"/>
      <c r="G44" s="214"/>
      <c r="H44" s="184" t="s">
        <v>721</v>
      </c>
      <c r="I44" s="214"/>
      <c r="J44" s="214"/>
      <c r="K44" s="214"/>
      <c r="L44" s="214"/>
      <c r="M44" s="214"/>
      <c r="N44" s="214"/>
      <c r="O44" s="214"/>
      <c r="P44" s="214"/>
      <c r="Q44" s="215"/>
      <c r="R44" s="214"/>
    </row>
    <row r="45" spans="1:18" x14ac:dyDescent="0.2">
      <c r="A45" s="185" t="s">
        <v>333</v>
      </c>
      <c r="B45" s="216"/>
      <c r="C45" s="214"/>
      <c r="D45" s="214"/>
      <c r="E45" s="184"/>
      <c r="F45" s="214"/>
      <c r="G45" s="214"/>
      <c r="H45" s="184"/>
      <c r="I45" s="214"/>
      <c r="J45" s="214"/>
      <c r="K45" s="214"/>
      <c r="L45" s="214"/>
      <c r="M45" s="214"/>
      <c r="N45" s="214"/>
      <c r="O45" s="214"/>
      <c r="P45" s="214"/>
      <c r="Q45" s="215"/>
      <c r="R45" s="214"/>
    </row>
    <row r="46" spans="1:18" x14ac:dyDescent="0.2">
      <c r="A46" s="185" t="s">
        <v>334</v>
      </c>
      <c r="B46" s="216" t="s">
        <v>335</v>
      </c>
      <c r="C46" s="214"/>
      <c r="D46" s="214"/>
      <c r="E46" s="184"/>
      <c r="F46" s="214"/>
      <c r="G46" s="214"/>
      <c r="H46" s="184" t="s">
        <v>721</v>
      </c>
      <c r="I46" s="214"/>
      <c r="J46" s="214"/>
      <c r="K46" s="214"/>
      <c r="L46" s="214"/>
      <c r="M46" s="214"/>
      <c r="N46" s="214"/>
      <c r="O46" s="214"/>
      <c r="P46" s="214"/>
      <c r="Q46" s="215"/>
      <c r="R46" s="214"/>
    </row>
    <row r="47" spans="1:18" x14ac:dyDescent="0.2">
      <c r="A47" s="185" t="s">
        <v>336</v>
      </c>
      <c r="B47" s="216"/>
      <c r="C47" s="214"/>
      <c r="D47" s="214"/>
      <c r="E47" s="184"/>
      <c r="F47" s="214"/>
      <c r="G47" s="214"/>
      <c r="H47" s="184"/>
      <c r="I47" s="214"/>
      <c r="J47" s="214"/>
      <c r="K47" s="214"/>
      <c r="L47" s="214"/>
      <c r="M47" s="214"/>
      <c r="N47" s="214"/>
      <c r="O47" s="214"/>
      <c r="P47" s="214"/>
      <c r="Q47" s="215"/>
      <c r="R47" s="214"/>
    </row>
    <row r="48" spans="1:18" x14ac:dyDescent="0.2">
      <c r="A48" s="185" t="s">
        <v>337</v>
      </c>
      <c r="B48" s="216" t="s">
        <v>338</v>
      </c>
      <c r="C48" s="214"/>
      <c r="D48" s="214"/>
      <c r="E48" s="184"/>
      <c r="F48" s="214"/>
      <c r="G48" s="214"/>
      <c r="H48" s="184" t="s">
        <v>721</v>
      </c>
      <c r="I48" s="214"/>
      <c r="J48" s="214"/>
      <c r="K48" s="214"/>
      <c r="L48" s="214"/>
      <c r="M48" s="214"/>
      <c r="N48" s="214"/>
      <c r="O48" s="214"/>
      <c r="P48" s="214"/>
      <c r="Q48" s="215"/>
      <c r="R48" s="214"/>
    </row>
    <row r="49" spans="1:18" x14ac:dyDescent="0.2">
      <c r="A49" s="185" t="s">
        <v>304</v>
      </c>
      <c r="B49" s="216"/>
      <c r="C49" s="214"/>
      <c r="D49" s="214"/>
      <c r="E49" s="184"/>
      <c r="F49" s="214"/>
      <c r="G49" s="214"/>
      <c r="H49" s="184"/>
      <c r="I49" s="214"/>
      <c r="J49" s="214"/>
      <c r="K49" s="214"/>
      <c r="L49" s="214"/>
      <c r="M49" s="214"/>
      <c r="N49" s="214"/>
      <c r="O49" s="214"/>
      <c r="P49" s="214"/>
      <c r="Q49" s="215"/>
      <c r="R49" s="214"/>
    </row>
    <row r="50" spans="1:18" x14ac:dyDescent="0.2">
      <c r="A50" s="185" t="s">
        <v>339</v>
      </c>
      <c r="B50" s="216" t="s">
        <v>340</v>
      </c>
      <c r="C50" s="214"/>
      <c r="D50" s="214"/>
      <c r="E50" s="184"/>
      <c r="F50" s="214"/>
      <c r="G50" s="214"/>
      <c r="H50" s="184" t="s">
        <v>721</v>
      </c>
      <c r="I50" s="214"/>
      <c r="J50" s="214"/>
      <c r="K50" s="214"/>
      <c r="L50" s="214"/>
      <c r="M50" s="214"/>
      <c r="N50" s="214"/>
      <c r="O50" s="214"/>
      <c r="P50" s="214"/>
      <c r="Q50" s="215"/>
      <c r="R50" s="214"/>
    </row>
    <row r="51" spans="1:18" x14ac:dyDescent="0.2">
      <c r="A51" s="185" t="s">
        <v>341</v>
      </c>
      <c r="B51" s="216"/>
      <c r="C51" s="214"/>
      <c r="D51" s="214"/>
      <c r="E51" s="184"/>
      <c r="F51" s="214"/>
      <c r="G51" s="214"/>
      <c r="H51" s="184"/>
      <c r="I51" s="214"/>
      <c r="J51" s="214"/>
      <c r="K51" s="214"/>
      <c r="L51" s="214"/>
      <c r="M51" s="214"/>
      <c r="N51" s="214"/>
      <c r="O51" s="214"/>
      <c r="P51" s="214"/>
      <c r="Q51" s="215"/>
      <c r="R51" s="214"/>
    </row>
    <row r="52" spans="1:18" x14ac:dyDescent="0.2">
      <c r="A52" s="185" t="s">
        <v>327</v>
      </c>
      <c r="B52" s="216" t="s">
        <v>328</v>
      </c>
      <c r="C52" s="214"/>
      <c r="D52" s="214"/>
      <c r="E52" s="184"/>
      <c r="F52" s="214"/>
      <c r="G52" s="214"/>
      <c r="H52" s="184" t="s">
        <v>721</v>
      </c>
      <c r="I52" s="217"/>
      <c r="J52" s="214"/>
      <c r="K52" s="214"/>
      <c r="L52" s="214"/>
      <c r="M52" s="214"/>
      <c r="N52" s="214"/>
      <c r="O52" s="214"/>
      <c r="P52" s="214"/>
      <c r="Q52" s="215"/>
      <c r="R52" s="214"/>
    </row>
    <row r="53" spans="1:18" x14ac:dyDescent="0.2">
      <c r="A53" s="185" t="s">
        <v>329</v>
      </c>
      <c r="B53" s="216"/>
      <c r="C53" s="214"/>
      <c r="D53" s="214"/>
      <c r="E53" s="184"/>
      <c r="F53" s="214"/>
      <c r="G53" s="214"/>
      <c r="H53" s="184"/>
      <c r="I53" s="217"/>
      <c r="J53" s="214"/>
      <c r="K53" s="214"/>
      <c r="L53" s="214"/>
      <c r="M53" s="214"/>
      <c r="N53" s="214"/>
      <c r="O53" s="214"/>
      <c r="P53" s="214"/>
      <c r="Q53" s="215"/>
      <c r="R53" s="214"/>
    </row>
    <row r="54" spans="1:18" x14ac:dyDescent="0.2">
      <c r="A54" s="185" t="s">
        <v>342</v>
      </c>
      <c r="B54" s="216" t="s">
        <v>331</v>
      </c>
      <c r="C54" s="214"/>
      <c r="D54" s="214"/>
      <c r="E54" s="184"/>
      <c r="F54" s="214"/>
      <c r="G54" s="214"/>
      <c r="H54" s="184" t="s">
        <v>721</v>
      </c>
      <c r="I54" s="214"/>
      <c r="J54" s="214"/>
      <c r="K54" s="214"/>
      <c r="L54" s="214"/>
      <c r="M54" s="214"/>
      <c r="N54" s="214"/>
      <c r="O54" s="214"/>
      <c r="P54" s="214"/>
      <c r="Q54" s="215"/>
      <c r="R54" s="214"/>
    </row>
    <row r="55" spans="1:18" x14ac:dyDescent="0.2">
      <c r="A55" s="185" t="s">
        <v>336</v>
      </c>
      <c r="B55" s="216"/>
      <c r="C55" s="214"/>
      <c r="D55" s="214"/>
      <c r="E55" s="184"/>
      <c r="F55" s="214"/>
      <c r="G55" s="214"/>
      <c r="H55" s="184"/>
      <c r="I55" s="214"/>
      <c r="J55" s="214"/>
      <c r="K55" s="214"/>
      <c r="L55" s="214"/>
      <c r="M55" s="214"/>
      <c r="N55" s="214"/>
      <c r="O55" s="214"/>
      <c r="P55" s="214"/>
      <c r="Q55" s="215"/>
      <c r="R55" s="214"/>
    </row>
    <row r="56" spans="1:18" x14ac:dyDescent="0.2">
      <c r="A56" s="185" t="s">
        <v>343</v>
      </c>
      <c r="B56" s="216" t="s">
        <v>344</v>
      </c>
      <c r="C56" s="214"/>
      <c r="D56" s="214"/>
      <c r="E56" s="184"/>
      <c r="F56" s="214"/>
      <c r="G56" s="214"/>
      <c r="H56" s="184" t="s">
        <v>721</v>
      </c>
      <c r="I56" s="183"/>
      <c r="J56" s="183"/>
      <c r="K56" s="183"/>
      <c r="L56" s="183"/>
      <c r="M56" s="183"/>
      <c r="N56" s="183"/>
      <c r="O56" s="183"/>
      <c r="P56" s="183"/>
      <c r="Q56" s="183"/>
      <c r="R56" s="183"/>
    </row>
    <row r="57" spans="1:18" x14ac:dyDescent="0.2">
      <c r="A57" s="185" t="s">
        <v>304</v>
      </c>
      <c r="B57" s="216"/>
      <c r="C57" s="214"/>
      <c r="D57" s="214"/>
      <c r="E57" s="184"/>
      <c r="F57" s="214"/>
      <c r="G57" s="214"/>
      <c r="H57" s="184"/>
      <c r="I57" s="183"/>
      <c r="J57" s="183"/>
      <c r="K57" s="183"/>
      <c r="L57" s="183"/>
      <c r="M57" s="183"/>
      <c r="N57" s="183"/>
      <c r="O57" s="183"/>
      <c r="P57" s="183"/>
      <c r="Q57" s="183"/>
      <c r="R57" s="183"/>
    </row>
    <row r="58" spans="1:18" x14ac:dyDescent="0.2">
      <c r="A58" s="185" t="s">
        <v>345</v>
      </c>
      <c r="B58" s="186" t="s">
        <v>346</v>
      </c>
      <c r="C58" s="185"/>
      <c r="D58" s="185"/>
      <c r="E58" s="184"/>
      <c r="F58" s="185"/>
      <c r="G58" s="185"/>
      <c r="H58" s="184"/>
      <c r="I58" s="185" t="s">
        <v>717</v>
      </c>
      <c r="J58" s="185"/>
      <c r="K58" s="185"/>
      <c r="L58" s="185"/>
      <c r="M58" s="185"/>
      <c r="N58" s="185"/>
      <c r="O58" s="185"/>
      <c r="P58" s="185"/>
      <c r="Q58" s="188"/>
      <c r="R58" s="185"/>
    </row>
    <row r="59" spans="1:18" x14ac:dyDescent="0.2">
      <c r="A59" s="185" t="s">
        <v>290</v>
      </c>
      <c r="B59" s="186" t="s">
        <v>291</v>
      </c>
      <c r="C59" s="185"/>
      <c r="D59" s="185"/>
      <c r="E59" s="184"/>
      <c r="F59" s="185"/>
      <c r="G59" s="185"/>
      <c r="H59" s="184"/>
      <c r="I59" s="185" t="s">
        <v>717</v>
      </c>
      <c r="J59" s="185"/>
      <c r="K59" s="185"/>
      <c r="L59" s="185"/>
      <c r="M59" s="185"/>
      <c r="N59" s="185"/>
      <c r="O59" s="185"/>
      <c r="P59" s="185"/>
      <c r="Q59" s="188"/>
      <c r="R59" s="185"/>
    </row>
    <row r="60" spans="1:18" x14ac:dyDescent="0.2">
      <c r="A60" s="185" t="s">
        <v>347</v>
      </c>
      <c r="B60" s="186" t="s">
        <v>348</v>
      </c>
      <c r="C60" s="185"/>
      <c r="D60" s="185"/>
      <c r="E60" s="184"/>
      <c r="F60" s="185"/>
      <c r="G60" s="185"/>
      <c r="H60" s="184"/>
      <c r="I60" s="185" t="s">
        <v>717</v>
      </c>
      <c r="J60" s="185"/>
      <c r="K60" s="185"/>
      <c r="L60" s="185"/>
      <c r="M60" s="185"/>
      <c r="N60" s="185"/>
      <c r="O60" s="185"/>
      <c r="P60" s="185"/>
      <c r="Q60" s="188"/>
      <c r="R60" s="185"/>
    </row>
    <row r="61" spans="1:18" x14ac:dyDescent="0.2">
      <c r="A61" s="185" t="s">
        <v>294</v>
      </c>
      <c r="B61" s="216" t="s">
        <v>295</v>
      </c>
      <c r="C61" s="214"/>
      <c r="D61" s="214"/>
      <c r="E61" s="184"/>
      <c r="F61" s="214"/>
      <c r="G61" s="214"/>
      <c r="H61" s="184"/>
      <c r="I61" s="214" t="s">
        <v>717</v>
      </c>
      <c r="J61" s="214"/>
      <c r="K61" s="214"/>
      <c r="L61" s="214"/>
      <c r="M61" s="214"/>
      <c r="N61" s="214"/>
      <c r="O61" s="214"/>
      <c r="P61" s="214"/>
      <c r="Q61" s="215"/>
      <c r="R61" s="214"/>
    </row>
    <row r="62" spans="1:18" x14ac:dyDescent="0.2">
      <c r="A62" s="185" t="s">
        <v>349</v>
      </c>
      <c r="B62" s="216"/>
      <c r="C62" s="214"/>
      <c r="D62" s="214"/>
      <c r="E62" s="184"/>
      <c r="F62" s="214"/>
      <c r="G62" s="214"/>
      <c r="H62" s="184"/>
      <c r="I62" s="214"/>
      <c r="J62" s="214"/>
      <c r="K62" s="214"/>
      <c r="L62" s="214"/>
      <c r="M62" s="214"/>
      <c r="N62" s="214"/>
      <c r="O62" s="214"/>
      <c r="P62" s="214"/>
      <c r="Q62" s="215"/>
      <c r="R62" s="214"/>
    </row>
    <row r="63" spans="1:18" x14ac:dyDescent="0.2">
      <c r="A63" s="185" t="s">
        <v>297</v>
      </c>
      <c r="B63" s="216" t="s">
        <v>298</v>
      </c>
      <c r="C63" s="214"/>
      <c r="D63" s="214"/>
      <c r="E63" s="184"/>
      <c r="F63" s="214"/>
      <c r="G63" s="214"/>
      <c r="H63" s="184"/>
      <c r="I63" s="214" t="s">
        <v>717</v>
      </c>
      <c r="J63" s="214"/>
      <c r="K63" s="214"/>
      <c r="L63" s="214"/>
      <c r="M63" s="214"/>
      <c r="N63" s="214"/>
      <c r="O63" s="214"/>
      <c r="P63" s="214"/>
      <c r="Q63" s="215"/>
      <c r="R63" s="214"/>
    </row>
    <row r="64" spans="1:18" x14ac:dyDescent="0.2">
      <c r="A64" s="185" t="s">
        <v>349</v>
      </c>
      <c r="B64" s="216"/>
      <c r="C64" s="214"/>
      <c r="D64" s="214"/>
      <c r="E64" s="184"/>
      <c r="F64" s="214"/>
      <c r="G64" s="214"/>
      <c r="H64" s="184"/>
      <c r="I64" s="214"/>
      <c r="J64" s="214"/>
      <c r="K64" s="214"/>
      <c r="L64" s="214"/>
      <c r="M64" s="214"/>
      <c r="N64" s="214"/>
      <c r="O64" s="214"/>
      <c r="P64" s="214"/>
      <c r="Q64" s="215"/>
      <c r="R64" s="214"/>
    </row>
    <row r="65" spans="1:18" x14ac:dyDescent="0.2">
      <c r="A65" s="185" t="s">
        <v>299</v>
      </c>
      <c r="B65" s="216" t="s">
        <v>300</v>
      </c>
      <c r="C65" s="214"/>
      <c r="D65" s="214"/>
      <c r="E65" s="184"/>
      <c r="F65" s="214"/>
      <c r="G65" s="214"/>
      <c r="H65" s="184"/>
      <c r="I65" s="214" t="s">
        <v>717</v>
      </c>
      <c r="J65" s="214"/>
      <c r="K65" s="214"/>
      <c r="L65" s="214"/>
      <c r="M65" s="214"/>
      <c r="N65" s="214"/>
      <c r="O65" s="214"/>
      <c r="P65" s="214"/>
      <c r="Q65" s="215"/>
      <c r="R65" s="214"/>
    </row>
    <row r="66" spans="1:18" x14ac:dyDescent="0.2">
      <c r="A66" s="185" t="s">
        <v>314</v>
      </c>
      <c r="B66" s="216"/>
      <c r="C66" s="214"/>
      <c r="D66" s="214"/>
      <c r="E66" s="184"/>
      <c r="F66" s="214"/>
      <c r="G66" s="214"/>
      <c r="H66" s="184"/>
      <c r="I66" s="214"/>
      <c r="J66" s="214"/>
      <c r="K66" s="214"/>
      <c r="L66" s="214"/>
      <c r="M66" s="214"/>
      <c r="N66" s="214"/>
      <c r="O66" s="214"/>
      <c r="P66" s="214"/>
      <c r="Q66" s="215"/>
      <c r="R66" s="214"/>
    </row>
    <row r="67" spans="1:18" x14ac:dyDescent="0.2">
      <c r="A67" s="185" t="s">
        <v>302</v>
      </c>
      <c r="B67" s="216" t="s">
        <v>303</v>
      </c>
      <c r="C67" s="214"/>
      <c r="D67" s="214"/>
      <c r="E67" s="184"/>
      <c r="F67" s="214"/>
      <c r="G67" s="214"/>
      <c r="H67" s="184"/>
      <c r="I67" s="214" t="s">
        <v>717</v>
      </c>
      <c r="J67" s="214"/>
      <c r="K67" s="214"/>
      <c r="L67" s="214"/>
      <c r="M67" s="214"/>
      <c r="N67" s="214"/>
      <c r="O67" s="214"/>
      <c r="P67" s="214"/>
      <c r="Q67" s="215"/>
      <c r="R67" s="214"/>
    </row>
    <row r="68" spans="1:18" x14ac:dyDescent="0.2">
      <c r="A68" s="185" t="s">
        <v>349</v>
      </c>
      <c r="B68" s="216"/>
      <c r="C68" s="214"/>
      <c r="D68" s="214"/>
      <c r="E68" s="184"/>
      <c r="F68" s="214"/>
      <c r="G68" s="214"/>
      <c r="H68" s="184"/>
      <c r="I68" s="214"/>
      <c r="J68" s="214"/>
      <c r="K68" s="214"/>
      <c r="L68" s="214"/>
      <c r="M68" s="214"/>
      <c r="N68" s="214"/>
      <c r="O68" s="214"/>
      <c r="P68" s="214"/>
      <c r="Q68" s="215"/>
      <c r="R68" s="214"/>
    </row>
    <row r="69" spans="1:18" x14ac:dyDescent="0.2">
      <c r="A69" s="185" t="s">
        <v>305</v>
      </c>
      <c r="B69" s="216" t="s">
        <v>306</v>
      </c>
      <c r="C69" s="214"/>
      <c r="D69" s="214"/>
      <c r="E69" s="184"/>
      <c r="F69" s="214"/>
      <c r="G69" s="214"/>
      <c r="H69" s="184"/>
      <c r="I69" s="214" t="s">
        <v>717</v>
      </c>
      <c r="J69" s="214"/>
      <c r="K69" s="214"/>
      <c r="L69" s="214"/>
      <c r="M69" s="214"/>
      <c r="N69" s="214"/>
      <c r="O69" s="214"/>
      <c r="P69" s="214"/>
      <c r="Q69" s="215"/>
      <c r="R69" s="214"/>
    </row>
    <row r="70" spans="1:18" x14ac:dyDescent="0.2">
      <c r="A70" s="185" t="s">
        <v>349</v>
      </c>
      <c r="B70" s="216"/>
      <c r="C70" s="214"/>
      <c r="D70" s="214"/>
      <c r="E70" s="184"/>
      <c r="F70" s="214"/>
      <c r="G70" s="214"/>
      <c r="H70" s="184"/>
      <c r="I70" s="214"/>
      <c r="J70" s="214"/>
      <c r="K70" s="214"/>
      <c r="L70" s="214"/>
      <c r="M70" s="214"/>
      <c r="N70" s="214"/>
      <c r="O70" s="214"/>
      <c r="P70" s="214"/>
      <c r="Q70" s="215"/>
      <c r="R70" s="214"/>
    </row>
    <row r="71" spans="1:18" x14ac:dyDescent="0.2">
      <c r="A71" s="185" t="s">
        <v>292</v>
      </c>
      <c r="B71" s="216" t="s">
        <v>293</v>
      </c>
      <c r="C71" s="214"/>
      <c r="D71" s="214"/>
      <c r="E71" s="184"/>
      <c r="F71" s="214"/>
      <c r="G71" s="214"/>
      <c r="H71" s="184"/>
      <c r="I71" s="214"/>
      <c r="J71" s="214"/>
      <c r="K71" s="214"/>
      <c r="L71" s="214" t="s">
        <v>721</v>
      </c>
      <c r="M71" s="214"/>
      <c r="N71" s="214"/>
      <c r="O71" s="214"/>
      <c r="P71" s="214"/>
      <c r="Q71" s="215"/>
      <c r="R71" s="214"/>
    </row>
    <row r="72" spans="1:18" x14ac:dyDescent="0.2">
      <c r="A72" s="185" t="s">
        <v>309</v>
      </c>
      <c r="B72" s="216"/>
      <c r="C72" s="214"/>
      <c r="D72" s="214"/>
      <c r="E72" s="184"/>
      <c r="F72" s="214"/>
      <c r="G72" s="214"/>
      <c r="H72" s="184"/>
      <c r="I72" s="214"/>
      <c r="J72" s="214"/>
      <c r="K72" s="214"/>
      <c r="L72" s="214"/>
      <c r="M72" s="214"/>
      <c r="N72" s="214"/>
      <c r="O72" s="214"/>
      <c r="P72" s="214"/>
      <c r="Q72" s="215"/>
      <c r="R72" s="214"/>
    </row>
    <row r="73" spans="1:18" x14ac:dyDescent="0.2">
      <c r="A73" s="185" t="s">
        <v>350</v>
      </c>
      <c r="B73" s="216" t="s">
        <v>351</v>
      </c>
      <c r="C73" s="214"/>
      <c r="D73" s="214"/>
      <c r="E73" s="184"/>
      <c r="F73" s="214"/>
      <c r="G73" s="214"/>
      <c r="H73" s="184"/>
      <c r="I73" s="214"/>
      <c r="J73" s="214"/>
      <c r="K73" s="214"/>
      <c r="L73" s="214" t="s">
        <v>721</v>
      </c>
      <c r="M73" s="214"/>
      <c r="N73" s="214"/>
      <c r="O73" s="214"/>
      <c r="P73" s="214"/>
      <c r="Q73" s="215"/>
      <c r="R73" s="214"/>
    </row>
    <row r="74" spans="1:18" x14ac:dyDescent="0.2">
      <c r="A74" s="185" t="s">
        <v>352</v>
      </c>
      <c r="B74" s="216"/>
      <c r="C74" s="214"/>
      <c r="D74" s="214"/>
      <c r="E74" s="184"/>
      <c r="F74" s="214"/>
      <c r="G74" s="214"/>
      <c r="H74" s="184"/>
      <c r="I74" s="214"/>
      <c r="J74" s="214"/>
      <c r="K74" s="214"/>
      <c r="L74" s="214"/>
      <c r="M74" s="214"/>
      <c r="N74" s="214"/>
      <c r="O74" s="214"/>
      <c r="P74" s="214"/>
      <c r="Q74" s="215"/>
      <c r="R74" s="214"/>
    </row>
    <row r="75" spans="1:18" x14ac:dyDescent="0.2">
      <c r="A75" s="185" t="s">
        <v>353</v>
      </c>
      <c r="B75" s="186" t="s">
        <v>354</v>
      </c>
      <c r="C75" s="185"/>
      <c r="D75" s="185"/>
      <c r="E75" s="184"/>
      <c r="F75" s="185"/>
      <c r="G75" s="185"/>
      <c r="H75" s="184"/>
      <c r="I75" s="185"/>
      <c r="J75" s="185"/>
      <c r="K75" s="185"/>
      <c r="L75" s="185" t="s">
        <v>721</v>
      </c>
      <c r="M75" s="185"/>
      <c r="N75" s="185"/>
      <c r="O75" s="185"/>
      <c r="P75" s="185"/>
      <c r="Q75" s="188"/>
      <c r="R75" s="185"/>
    </row>
    <row r="76" spans="1:18" x14ac:dyDescent="0.2">
      <c r="A76" s="185" t="s">
        <v>355</v>
      </c>
      <c r="B76" s="216" t="s">
        <v>356</v>
      </c>
      <c r="C76" s="214"/>
      <c r="D76" s="214"/>
      <c r="E76" s="184"/>
      <c r="F76" s="214"/>
      <c r="G76" s="214"/>
      <c r="H76" s="184"/>
      <c r="I76" s="214"/>
      <c r="J76" s="214"/>
      <c r="K76" s="214"/>
      <c r="L76" s="214" t="s">
        <v>721</v>
      </c>
      <c r="M76" s="214"/>
      <c r="N76" s="214"/>
      <c r="O76" s="214"/>
      <c r="P76" s="214"/>
      <c r="Q76" s="215"/>
      <c r="R76" s="214"/>
    </row>
    <row r="77" spans="1:18" x14ac:dyDescent="0.2">
      <c r="A77" s="185" t="s">
        <v>352</v>
      </c>
      <c r="B77" s="216"/>
      <c r="C77" s="214"/>
      <c r="D77" s="214"/>
      <c r="E77" s="184"/>
      <c r="F77" s="214"/>
      <c r="G77" s="214"/>
      <c r="H77" s="184"/>
      <c r="I77" s="214"/>
      <c r="J77" s="214"/>
      <c r="K77" s="214"/>
      <c r="L77" s="214"/>
      <c r="M77" s="214"/>
      <c r="N77" s="214"/>
      <c r="O77" s="214"/>
      <c r="P77" s="214"/>
      <c r="Q77" s="215"/>
      <c r="R77" s="214"/>
    </row>
    <row r="78" spans="1:18" x14ac:dyDescent="0.2">
      <c r="A78" s="185" t="s">
        <v>357</v>
      </c>
      <c r="B78" s="186" t="s">
        <v>358</v>
      </c>
      <c r="C78" s="185"/>
      <c r="D78" s="185"/>
      <c r="E78" s="184"/>
      <c r="F78" s="185"/>
      <c r="G78" s="185"/>
      <c r="H78" s="184"/>
      <c r="I78" s="185"/>
      <c r="J78" s="185"/>
      <c r="K78" s="185"/>
      <c r="L78" s="185" t="s">
        <v>721</v>
      </c>
      <c r="M78" s="185"/>
      <c r="N78" s="185"/>
      <c r="O78" s="185"/>
      <c r="P78" s="185"/>
      <c r="Q78" s="188"/>
      <c r="R78" s="185"/>
    </row>
    <row r="79" spans="1:18" x14ac:dyDescent="0.2">
      <c r="A79" s="185" t="s">
        <v>294</v>
      </c>
      <c r="B79" s="216" t="s">
        <v>295</v>
      </c>
      <c r="C79" s="214"/>
      <c r="D79" s="214"/>
      <c r="E79" s="184"/>
      <c r="F79" s="214"/>
      <c r="G79" s="214"/>
      <c r="H79" s="184"/>
      <c r="I79" s="214"/>
      <c r="J79" s="214"/>
      <c r="K79" s="214"/>
      <c r="L79" s="214" t="s">
        <v>721</v>
      </c>
      <c r="M79" s="214"/>
      <c r="N79" s="214"/>
      <c r="O79" s="214"/>
      <c r="P79" s="214"/>
      <c r="Q79" s="215"/>
      <c r="R79" s="214"/>
    </row>
    <row r="80" spans="1:18" x14ac:dyDescent="0.2">
      <c r="A80" s="185" t="s">
        <v>359</v>
      </c>
      <c r="B80" s="216"/>
      <c r="C80" s="214"/>
      <c r="D80" s="214"/>
      <c r="E80" s="184"/>
      <c r="F80" s="214"/>
      <c r="G80" s="214"/>
      <c r="H80" s="184"/>
      <c r="I80" s="214"/>
      <c r="J80" s="214"/>
      <c r="K80" s="214"/>
      <c r="L80" s="214"/>
      <c r="M80" s="214"/>
      <c r="N80" s="214"/>
      <c r="O80" s="214"/>
      <c r="P80" s="214"/>
      <c r="Q80" s="215"/>
      <c r="R80" s="214"/>
    </row>
    <row r="81" spans="1:18" x14ac:dyDescent="0.2">
      <c r="A81" s="185" t="s">
        <v>299</v>
      </c>
      <c r="B81" s="216" t="s">
        <v>300</v>
      </c>
      <c r="C81" s="214"/>
      <c r="D81" s="214"/>
      <c r="E81" s="184"/>
      <c r="F81" s="214"/>
      <c r="G81" s="214"/>
      <c r="H81" s="184"/>
      <c r="I81" s="214"/>
      <c r="J81" s="214"/>
      <c r="K81" s="214"/>
      <c r="L81" s="214" t="s">
        <v>721</v>
      </c>
      <c r="M81" s="214"/>
      <c r="N81" s="214"/>
      <c r="O81" s="214"/>
      <c r="P81" s="214"/>
      <c r="Q81" s="215"/>
      <c r="R81" s="214"/>
    </row>
    <row r="82" spans="1:18" ht="25.5" x14ac:dyDescent="0.2">
      <c r="A82" s="185" t="s">
        <v>360</v>
      </c>
      <c r="B82" s="216"/>
      <c r="C82" s="214"/>
      <c r="D82" s="214"/>
      <c r="E82" s="184"/>
      <c r="F82" s="214"/>
      <c r="G82" s="214"/>
      <c r="H82" s="184"/>
      <c r="I82" s="214"/>
      <c r="J82" s="214"/>
      <c r="K82" s="214"/>
      <c r="L82" s="214"/>
      <c r="M82" s="214"/>
      <c r="N82" s="214"/>
      <c r="O82" s="214"/>
      <c r="P82" s="214"/>
      <c r="Q82" s="215"/>
      <c r="R82" s="214"/>
    </row>
    <row r="83" spans="1:18" x14ac:dyDescent="0.2">
      <c r="A83" s="185" t="s">
        <v>337</v>
      </c>
      <c r="B83" s="216" t="s">
        <v>338</v>
      </c>
      <c r="C83" s="214"/>
      <c r="D83" s="214"/>
      <c r="E83" s="184"/>
      <c r="F83" s="214"/>
      <c r="G83" s="214"/>
      <c r="H83" s="184"/>
      <c r="I83" s="214"/>
      <c r="J83" s="214"/>
      <c r="K83" s="214"/>
      <c r="L83" s="214" t="s">
        <v>721</v>
      </c>
      <c r="M83" s="214"/>
      <c r="N83" s="214"/>
      <c r="O83" s="214"/>
      <c r="P83" s="214"/>
      <c r="Q83" s="215"/>
      <c r="R83" s="214"/>
    </row>
    <row r="84" spans="1:18" x14ac:dyDescent="0.2">
      <c r="A84" s="185" t="s">
        <v>352</v>
      </c>
      <c r="B84" s="216"/>
      <c r="C84" s="214"/>
      <c r="D84" s="214"/>
      <c r="E84" s="184"/>
      <c r="F84" s="214"/>
      <c r="G84" s="214"/>
      <c r="H84" s="184"/>
      <c r="I84" s="214"/>
      <c r="J84" s="214"/>
      <c r="K84" s="214"/>
      <c r="L84" s="214"/>
      <c r="M84" s="214"/>
      <c r="N84" s="214"/>
      <c r="O84" s="214"/>
      <c r="P84" s="214"/>
      <c r="Q84" s="215"/>
      <c r="R84" s="214"/>
    </row>
    <row r="85" spans="1:18" x14ac:dyDescent="0.2">
      <c r="A85" s="185" t="s">
        <v>324</v>
      </c>
      <c r="B85" s="186" t="s">
        <v>325</v>
      </c>
      <c r="C85" s="185"/>
      <c r="D85" s="185"/>
      <c r="E85" s="184"/>
      <c r="F85" s="185"/>
      <c r="G85" s="185"/>
      <c r="H85" s="184"/>
      <c r="I85" s="185"/>
      <c r="J85" s="185"/>
      <c r="K85" s="185"/>
      <c r="L85" s="185" t="s">
        <v>721</v>
      </c>
      <c r="M85" s="185"/>
      <c r="N85" s="185"/>
      <c r="O85" s="185"/>
      <c r="P85" s="185"/>
      <c r="Q85" s="188"/>
      <c r="R85" s="185"/>
    </row>
    <row r="86" spans="1:18" x14ac:dyDescent="0.2">
      <c r="A86" s="185" t="s">
        <v>339</v>
      </c>
      <c r="B86" s="216" t="s">
        <v>340</v>
      </c>
      <c r="C86" s="214"/>
      <c r="D86" s="214"/>
      <c r="E86" s="184"/>
      <c r="F86" s="214"/>
      <c r="G86" s="214"/>
      <c r="H86" s="184"/>
      <c r="I86" s="214"/>
      <c r="J86" s="214"/>
      <c r="K86" s="214"/>
      <c r="L86" s="214" t="s">
        <v>721</v>
      </c>
      <c r="M86" s="214"/>
      <c r="N86" s="214"/>
      <c r="O86" s="214"/>
      <c r="P86" s="214"/>
      <c r="Q86" s="215"/>
      <c r="R86" s="214"/>
    </row>
    <row r="87" spans="1:18" x14ac:dyDescent="0.2">
      <c r="A87" s="185" t="s">
        <v>359</v>
      </c>
      <c r="B87" s="216"/>
      <c r="C87" s="214"/>
      <c r="D87" s="214"/>
      <c r="E87" s="184"/>
      <c r="F87" s="214"/>
      <c r="G87" s="214"/>
      <c r="H87" s="184"/>
      <c r="I87" s="214"/>
      <c r="J87" s="214"/>
      <c r="K87" s="214"/>
      <c r="L87" s="214"/>
      <c r="M87" s="214"/>
      <c r="N87" s="214"/>
      <c r="O87" s="214"/>
      <c r="P87" s="214"/>
      <c r="Q87" s="215"/>
      <c r="R87" s="214"/>
    </row>
    <row r="88" spans="1:18" x14ac:dyDescent="0.2">
      <c r="A88" s="185" t="s">
        <v>361</v>
      </c>
      <c r="B88" s="216" t="s">
        <v>331</v>
      </c>
      <c r="C88" s="214"/>
      <c r="D88" s="214"/>
      <c r="E88" s="184"/>
      <c r="F88" s="214"/>
      <c r="G88" s="214"/>
      <c r="H88" s="184"/>
      <c r="I88" s="214"/>
      <c r="J88" s="214"/>
      <c r="K88" s="214"/>
      <c r="L88" s="214" t="s">
        <v>721</v>
      </c>
      <c r="M88" s="214"/>
      <c r="N88" s="214"/>
      <c r="O88" s="214"/>
      <c r="P88" s="214"/>
      <c r="Q88" s="215"/>
      <c r="R88" s="214"/>
    </row>
    <row r="89" spans="1:18" x14ac:dyDescent="0.2">
      <c r="A89" s="185" t="s">
        <v>359</v>
      </c>
      <c r="B89" s="216"/>
      <c r="C89" s="214"/>
      <c r="D89" s="214"/>
      <c r="E89" s="184"/>
      <c r="F89" s="214"/>
      <c r="G89" s="214"/>
      <c r="H89" s="184"/>
      <c r="I89" s="214"/>
      <c r="J89" s="214"/>
      <c r="K89" s="214"/>
      <c r="L89" s="214"/>
      <c r="M89" s="214"/>
      <c r="N89" s="214"/>
      <c r="O89" s="214"/>
      <c r="P89" s="214"/>
      <c r="Q89" s="215"/>
      <c r="R89" s="214"/>
    </row>
    <row r="90" spans="1:18" x14ac:dyDescent="0.2">
      <c r="A90" s="185" t="s">
        <v>343</v>
      </c>
      <c r="B90" s="216" t="s">
        <v>344</v>
      </c>
      <c r="C90" s="214"/>
      <c r="D90" s="214"/>
      <c r="E90" s="184"/>
      <c r="F90" s="214"/>
      <c r="G90" s="214"/>
      <c r="H90" s="184"/>
      <c r="I90" s="214"/>
      <c r="J90" s="214"/>
      <c r="K90" s="214"/>
      <c r="L90" s="214" t="s">
        <v>721</v>
      </c>
      <c r="M90" s="214"/>
      <c r="N90" s="214"/>
      <c r="O90" s="214"/>
      <c r="P90" s="214"/>
      <c r="Q90" s="215"/>
      <c r="R90" s="214"/>
    </row>
    <row r="91" spans="1:18" x14ac:dyDescent="0.2">
      <c r="A91" s="185" t="s">
        <v>352</v>
      </c>
      <c r="B91" s="216"/>
      <c r="C91" s="214"/>
      <c r="D91" s="214"/>
      <c r="E91" s="184"/>
      <c r="F91" s="214"/>
      <c r="G91" s="214"/>
      <c r="H91" s="184"/>
      <c r="I91" s="214"/>
      <c r="J91" s="214"/>
      <c r="K91" s="214"/>
      <c r="L91" s="214"/>
      <c r="M91" s="214"/>
      <c r="N91" s="214"/>
      <c r="O91" s="214"/>
      <c r="P91" s="214"/>
      <c r="Q91" s="215"/>
      <c r="R91" s="214"/>
    </row>
    <row r="92" spans="1:18" x14ac:dyDescent="0.2">
      <c r="A92" s="185" t="s">
        <v>307</v>
      </c>
      <c r="B92" s="216" t="s">
        <v>308</v>
      </c>
      <c r="C92" s="214"/>
      <c r="D92" s="214"/>
      <c r="E92" s="184"/>
      <c r="F92" s="214"/>
      <c r="G92" s="214"/>
      <c r="H92" s="184"/>
      <c r="I92" s="214"/>
      <c r="J92" s="214" t="s">
        <v>720</v>
      </c>
      <c r="K92" s="214"/>
      <c r="L92" s="214"/>
      <c r="M92" s="214"/>
      <c r="N92" s="214"/>
      <c r="O92" s="214"/>
      <c r="P92" s="214"/>
      <c r="Q92" s="215"/>
      <c r="R92" s="214"/>
    </row>
    <row r="93" spans="1:18" x14ac:dyDescent="0.2">
      <c r="A93" s="185" t="s">
        <v>362</v>
      </c>
      <c r="B93" s="216"/>
      <c r="C93" s="214"/>
      <c r="D93" s="214"/>
      <c r="E93" s="184"/>
      <c r="F93" s="214"/>
      <c r="G93" s="214"/>
      <c r="H93" s="184"/>
      <c r="I93" s="214"/>
      <c r="J93" s="214"/>
      <c r="K93" s="214"/>
      <c r="L93" s="214"/>
      <c r="M93" s="214"/>
      <c r="N93" s="214"/>
      <c r="O93" s="214"/>
      <c r="P93" s="214"/>
      <c r="Q93" s="215"/>
      <c r="R93" s="214"/>
    </row>
    <row r="94" spans="1:18" x14ac:dyDescent="0.2">
      <c r="A94" s="185" t="s">
        <v>310</v>
      </c>
      <c r="B94" s="216" t="s">
        <v>311</v>
      </c>
      <c r="C94" s="214"/>
      <c r="D94" s="214"/>
      <c r="E94" s="184"/>
      <c r="F94" s="214"/>
      <c r="G94" s="214"/>
      <c r="H94" s="184"/>
      <c r="I94" s="214"/>
      <c r="J94" s="214" t="s">
        <v>720</v>
      </c>
      <c r="K94" s="214"/>
      <c r="L94" s="214"/>
      <c r="M94" s="214"/>
      <c r="N94" s="214"/>
      <c r="O94" s="214"/>
      <c r="P94" s="214"/>
      <c r="Q94" s="215"/>
      <c r="R94" s="214"/>
    </row>
    <row r="95" spans="1:18" ht="25.5" x14ac:dyDescent="0.2">
      <c r="A95" s="185" t="s">
        <v>363</v>
      </c>
      <c r="B95" s="216"/>
      <c r="C95" s="214"/>
      <c r="D95" s="214"/>
      <c r="E95" s="184"/>
      <c r="F95" s="214"/>
      <c r="G95" s="214"/>
      <c r="H95" s="184"/>
      <c r="I95" s="214"/>
      <c r="J95" s="214"/>
      <c r="K95" s="214"/>
      <c r="L95" s="214"/>
      <c r="M95" s="214"/>
      <c r="N95" s="214"/>
      <c r="O95" s="214"/>
      <c r="P95" s="214"/>
      <c r="Q95" s="215"/>
      <c r="R95" s="214"/>
    </row>
    <row r="96" spans="1:18" x14ac:dyDescent="0.2">
      <c r="A96" s="185" t="s">
        <v>364</v>
      </c>
      <c r="B96" s="216" t="s">
        <v>365</v>
      </c>
      <c r="C96" s="214"/>
      <c r="D96" s="214"/>
      <c r="E96" s="184"/>
      <c r="F96" s="214"/>
      <c r="G96" s="214"/>
      <c r="H96" s="184"/>
      <c r="I96" s="214"/>
      <c r="J96" s="214" t="s">
        <v>720</v>
      </c>
      <c r="K96" s="214"/>
      <c r="L96" s="214"/>
      <c r="M96" s="214"/>
      <c r="N96" s="214"/>
      <c r="O96" s="214"/>
      <c r="P96" s="214"/>
      <c r="Q96" s="215"/>
      <c r="R96" s="214"/>
    </row>
    <row r="97" spans="1:18" ht="25.5" x14ac:dyDescent="0.2">
      <c r="A97" s="185" t="s">
        <v>363</v>
      </c>
      <c r="B97" s="216"/>
      <c r="C97" s="214"/>
      <c r="D97" s="214"/>
      <c r="E97" s="184"/>
      <c r="F97" s="214"/>
      <c r="G97" s="214"/>
      <c r="H97" s="184"/>
      <c r="I97" s="214"/>
      <c r="J97" s="214"/>
      <c r="K97" s="214"/>
      <c r="L97" s="214"/>
      <c r="M97" s="214"/>
      <c r="N97" s="214"/>
      <c r="O97" s="214"/>
      <c r="P97" s="214"/>
      <c r="Q97" s="215"/>
      <c r="R97" s="214"/>
    </row>
    <row r="98" spans="1:18" x14ac:dyDescent="0.2">
      <c r="A98" s="185" t="s">
        <v>312</v>
      </c>
      <c r="B98" s="216" t="s">
        <v>313</v>
      </c>
      <c r="C98" s="214"/>
      <c r="D98" s="214"/>
      <c r="E98" s="184"/>
      <c r="F98" s="214"/>
      <c r="G98" s="214"/>
      <c r="H98" s="184"/>
      <c r="I98" s="214"/>
      <c r="J98" s="214" t="s">
        <v>720</v>
      </c>
      <c r="K98" s="214"/>
      <c r="L98" s="214"/>
      <c r="M98" s="214"/>
      <c r="N98" s="214"/>
      <c r="O98" s="214"/>
      <c r="P98" s="214"/>
      <c r="Q98" s="215"/>
      <c r="R98" s="214"/>
    </row>
    <row r="99" spans="1:18" x14ac:dyDescent="0.2">
      <c r="A99" s="185" t="s">
        <v>366</v>
      </c>
      <c r="B99" s="216"/>
      <c r="C99" s="214"/>
      <c r="D99" s="214"/>
      <c r="E99" s="184"/>
      <c r="F99" s="214"/>
      <c r="G99" s="214"/>
      <c r="H99" s="184"/>
      <c r="I99" s="214"/>
      <c r="J99" s="214"/>
      <c r="K99" s="214"/>
      <c r="L99" s="214"/>
      <c r="M99" s="214"/>
      <c r="N99" s="214"/>
      <c r="O99" s="214"/>
      <c r="P99" s="214"/>
      <c r="Q99" s="215"/>
      <c r="R99" s="214"/>
    </row>
    <row r="100" spans="1:18" x14ac:dyDescent="0.2">
      <c r="A100" s="185" t="s">
        <v>299</v>
      </c>
      <c r="B100" s="216" t="s">
        <v>300</v>
      </c>
      <c r="C100" s="214"/>
      <c r="D100" s="214"/>
      <c r="E100" s="184"/>
      <c r="F100" s="214"/>
      <c r="G100" s="214"/>
      <c r="H100" s="184"/>
      <c r="I100" s="214"/>
      <c r="J100" s="214" t="s">
        <v>720</v>
      </c>
      <c r="K100" s="214"/>
      <c r="L100" s="214"/>
      <c r="M100" s="214"/>
      <c r="N100" s="214"/>
      <c r="O100" s="214"/>
      <c r="P100" s="214"/>
      <c r="Q100" s="215"/>
      <c r="R100" s="214"/>
    </row>
    <row r="101" spans="1:18" x14ac:dyDescent="0.2">
      <c r="A101" s="185" t="s">
        <v>314</v>
      </c>
      <c r="B101" s="216"/>
      <c r="C101" s="214"/>
      <c r="D101" s="214"/>
      <c r="E101" s="184"/>
      <c r="F101" s="214"/>
      <c r="G101" s="214"/>
      <c r="H101" s="184"/>
      <c r="I101" s="214"/>
      <c r="J101" s="214"/>
      <c r="K101" s="214"/>
      <c r="L101" s="214"/>
      <c r="M101" s="214"/>
      <c r="N101" s="214"/>
      <c r="O101" s="214"/>
      <c r="P101" s="214"/>
      <c r="Q101" s="215"/>
      <c r="R101" s="214"/>
    </row>
    <row r="102" spans="1:18" x14ac:dyDescent="0.2">
      <c r="A102" s="185" t="s">
        <v>315</v>
      </c>
      <c r="B102" s="216" t="s">
        <v>316</v>
      </c>
      <c r="C102" s="214"/>
      <c r="D102" s="214"/>
      <c r="E102" s="184"/>
      <c r="F102" s="214"/>
      <c r="G102" s="214"/>
      <c r="H102" s="184"/>
      <c r="I102" s="214"/>
      <c r="J102" s="214" t="s">
        <v>720</v>
      </c>
      <c r="K102" s="214"/>
      <c r="L102" s="214"/>
      <c r="M102" s="214"/>
      <c r="N102" s="214"/>
      <c r="O102" s="214"/>
      <c r="P102" s="214"/>
      <c r="Q102" s="215"/>
      <c r="R102" s="214"/>
    </row>
    <row r="103" spans="1:18" ht="25.5" x14ac:dyDescent="0.2">
      <c r="A103" s="185" t="s">
        <v>367</v>
      </c>
      <c r="B103" s="216"/>
      <c r="C103" s="214"/>
      <c r="D103" s="214"/>
      <c r="E103" s="184"/>
      <c r="F103" s="214"/>
      <c r="G103" s="214"/>
      <c r="H103" s="184"/>
      <c r="I103" s="214"/>
      <c r="J103" s="214"/>
      <c r="K103" s="214"/>
      <c r="L103" s="214"/>
      <c r="M103" s="214"/>
      <c r="N103" s="214"/>
      <c r="O103" s="214"/>
      <c r="P103" s="214"/>
      <c r="Q103" s="215"/>
      <c r="R103" s="214"/>
    </row>
    <row r="104" spans="1:18" x14ac:dyDescent="0.2">
      <c r="A104" s="185" t="s">
        <v>317</v>
      </c>
      <c r="B104" s="216" t="s">
        <v>318</v>
      </c>
      <c r="C104" s="214"/>
      <c r="D104" s="214"/>
      <c r="E104" s="184"/>
      <c r="F104" s="214"/>
      <c r="G104" s="214"/>
      <c r="H104" s="184"/>
      <c r="I104" s="214"/>
      <c r="J104" s="214" t="s">
        <v>720</v>
      </c>
      <c r="K104" s="214"/>
      <c r="L104" s="214"/>
      <c r="M104" s="214"/>
      <c r="N104" s="214"/>
      <c r="O104" s="214"/>
      <c r="P104" s="214"/>
      <c r="Q104" s="215"/>
      <c r="R104" s="214"/>
    </row>
    <row r="105" spans="1:18" ht="25.5" x14ac:dyDescent="0.2">
      <c r="A105" s="185" t="s">
        <v>367</v>
      </c>
      <c r="B105" s="216"/>
      <c r="C105" s="214"/>
      <c r="D105" s="214"/>
      <c r="E105" s="184"/>
      <c r="F105" s="214"/>
      <c r="G105" s="214"/>
      <c r="H105" s="184"/>
      <c r="I105" s="214"/>
      <c r="J105" s="214"/>
      <c r="K105" s="214"/>
      <c r="L105" s="214"/>
      <c r="M105" s="214"/>
      <c r="N105" s="214"/>
      <c r="O105" s="214"/>
      <c r="P105" s="214"/>
      <c r="Q105" s="215"/>
      <c r="R105" s="214"/>
    </row>
    <row r="106" spans="1:18" x14ac:dyDescent="0.2">
      <c r="A106" s="185" t="s">
        <v>319</v>
      </c>
      <c r="B106" s="216" t="s">
        <v>320</v>
      </c>
      <c r="C106" s="214"/>
      <c r="D106" s="214"/>
      <c r="E106" s="184"/>
      <c r="F106" s="214"/>
      <c r="G106" s="214"/>
      <c r="H106" s="184"/>
      <c r="I106" s="214"/>
      <c r="J106" s="214" t="s">
        <v>720</v>
      </c>
      <c r="K106" s="214"/>
      <c r="L106" s="214"/>
      <c r="M106" s="214"/>
      <c r="N106" s="214"/>
      <c r="O106" s="214"/>
      <c r="P106" s="214"/>
      <c r="Q106" s="215"/>
      <c r="R106" s="214"/>
    </row>
    <row r="107" spans="1:18" ht="25.5" x14ac:dyDescent="0.2">
      <c r="A107" s="185" t="s">
        <v>367</v>
      </c>
      <c r="B107" s="216"/>
      <c r="C107" s="214"/>
      <c r="D107" s="214"/>
      <c r="E107" s="184"/>
      <c r="F107" s="214"/>
      <c r="G107" s="214"/>
      <c r="H107" s="184"/>
      <c r="I107" s="214"/>
      <c r="J107" s="214"/>
      <c r="K107" s="214"/>
      <c r="L107" s="214"/>
      <c r="M107" s="214"/>
      <c r="N107" s="214"/>
      <c r="O107" s="214"/>
      <c r="P107" s="214"/>
      <c r="Q107" s="215"/>
      <c r="R107" s="214"/>
    </row>
    <row r="108" spans="1:18" x14ac:dyDescent="0.2">
      <c r="A108" s="185" t="s">
        <v>321</v>
      </c>
      <c r="B108" s="216" t="s">
        <v>322</v>
      </c>
      <c r="C108" s="214"/>
      <c r="D108" s="214"/>
      <c r="E108" s="184"/>
      <c r="F108" s="214"/>
      <c r="G108" s="214"/>
      <c r="H108" s="184"/>
      <c r="I108" s="214"/>
      <c r="J108" s="214" t="s">
        <v>720</v>
      </c>
      <c r="K108" s="214"/>
      <c r="L108" s="214"/>
      <c r="M108" s="214"/>
      <c r="N108" s="214"/>
      <c r="O108" s="214"/>
      <c r="P108" s="214"/>
      <c r="Q108" s="215"/>
      <c r="R108" s="214"/>
    </row>
    <row r="109" spans="1:18" ht="25.5" x14ac:dyDescent="0.2">
      <c r="A109" s="185" t="s">
        <v>368</v>
      </c>
      <c r="B109" s="216"/>
      <c r="C109" s="214"/>
      <c r="D109" s="214"/>
      <c r="E109" s="184"/>
      <c r="F109" s="214"/>
      <c r="G109" s="214"/>
      <c r="H109" s="184"/>
      <c r="I109" s="214"/>
      <c r="J109" s="214"/>
      <c r="K109" s="214"/>
      <c r="L109" s="214"/>
      <c r="M109" s="214"/>
      <c r="N109" s="214"/>
      <c r="O109" s="214"/>
      <c r="P109" s="214"/>
      <c r="Q109" s="215"/>
      <c r="R109" s="214"/>
    </row>
    <row r="110" spans="1:18" x14ac:dyDescent="0.2">
      <c r="A110" s="185" t="s">
        <v>324</v>
      </c>
      <c r="B110" s="216" t="s">
        <v>325</v>
      </c>
      <c r="C110" s="214"/>
      <c r="D110" s="214"/>
      <c r="E110" s="184"/>
      <c r="F110" s="214"/>
      <c r="G110" s="214"/>
      <c r="H110" s="184"/>
      <c r="I110" s="214"/>
      <c r="J110" s="214" t="s">
        <v>720</v>
      </c>
      <c r="K110" s="214"/>
      <c r="L110" s="214"/>
      <c r="M110" s="214"/>
      <c r="N110" s="214"/>
      <c r="O110" s="214"/>
      <c r="P110" s="214"/>
      <c r="Q110" s="215"/>
      <c r="R110" s="214"/>
    </row>
    <row r="111" spans="1:18" ht="25.5" x14ac:dyDescent="0.2">
      <c r="A111" s="185" t="s">
        <v>369</v>
      </c>
      <c r="B111" s="216"/>
      <c r="C111" s="214"/>
      <c r="D111" s="214"/>
      <c r="E111" s="184"/>
      <c r="F111" s="214"/>
      <c r="G111" s="214"/>
      <c r="H111" s="184"/>
      <c r="I111" s="214"/>
      <c r="J111" s="214"/>
      <c r="K111" s="214"/>
      <c r="L111" s="214"/>
      <c r="M111" s="214"/>
      <c r="N111" s="214"/>
      <c r="O111" s="214"/>
      <c r="P111" s="214"/>
      <c r="Q111" s="215"/>
      <c r="R111" s="214"/>
    </row>
    <row r="112" spans="1:18" x14ac:dyDescent="0.2">
      <c r="A112" s="185" t="s">
        <v>370</v>
      </c>
      <c r="B112" s="216" t="s">
        <v>371</v>
      </c>
      <c r="C112" s="214"/>
      <c r="D112" s="214"/>
      <c r="E112" s="184"/>
      <c r="F112" s="214"/>
      <c r="G112" s="214"/>
      <c r="H112" s="184"/>
      <c r="I112" s="214"/>
      <c r="J112" s="214" t="s">
        <v>720</v>
      </c>
      <c r="K112" s="214"/>
      <c r="L112" s="214"/>
      <c r="M112" s="214"/>
      <c r="N112" s="214"/>
      <c r="O112" s="214"/>
      <c r="P112" s="214"/>
      <c r="Q112" s="215"/>
      <c r="R112" s="214"/>
    </row>
    <row r="113" spans="1:18" ht="25.5" x14ac:dyDescent="0.2">
      <c r="A113" s="185" t="s">
        <v>367</v>
      </c>
      <c r="B113" s="216"/>
      <c r="C113" s="214"/>
      <c r="D113" s="214"/>
      <c r="E113" s="184"/>
      <c r="F113" s="214"/>
      <c r="G113" s="214"/>
      <c r="H113" s="184"/>
      <c r="I113" s="214"/>
      <c r="J113" s="214"/>
      <c r="K113" s="214"/>
      <c r="L113" s="214"/>
      <c r="M113" s="214"/>
      <c r="N113" s="214"/>
      <c r="O113" s="214"/>
      <c r="P113" s="214"/>
      <c r="Q113" s="215"/>
      <c r="R113" s="214"/>
    </row>
    <row r="114" spans="1:18" x14ac:dyDescent="0.2">
      <c r="A114" s="185" t="s">
        <v>370</v>
      </c>
      <c r="B114" s="186" t="s">
        <v>371</v>
      </c>
      <c r="C114" s="185"/>
      <c r="D114" s="185"/>
      <c r="E114" s="184"/>
      <c r="F114" s="185"/>
      <c r="G114" s="185"/>
      <c r="H114" s="184"/>
      <c r="I114" s="185"/>
      <c r="J114" s="185" t="s">
        <v>720</v>
      </c>
      <c r="K114" s="185"/>
      <c r="L114" s="185"/>
      <c r="M114" s="185"/>
      <c r="N114" s="185"/>
      <c r="O114" s="185"/>
      <c r="P114" s="185"/>
      <c r="Q114" s="188"/>
      <c r="R114" s="185"/>
    </row>
    <row r="115" spans="1:18" x14ac:dyDescent="0.2">
      <c r="A115" s="185" t="s">
        <v>330</v>
      </c>
      <c r="B115" s="216" t="s">
        <v>331</v>
      </c>
      <c r="C115" s="214"/>
      <c r="D115" s="214"/>
      <c r="E115" s="184"/>
      <c r="F115" s="214"/>
      <c r="G115" s="214"/>
      <c r="H115" s="184"/>
      <c r="I115" s="214"/>
      <c r="J115" s="214" t="s">
        <v>720</v>
      </c>
      <c r="K115" s="214"/>
      <c r="L115" s="214"/>
      <c r="M115" s="214"/>
      <c r="N115" s="214"/>
      <c r="O115" s="214"/>
      <c r="P115" s="214"/>
      <c r="Q115" s="215"/>
      <c r="R115" s="214"/>
    </row>
    <row r="116" spans="1:18" x14ac:dyDescent="0.2">
      <c r="A116" s="185" t="s">
        <v>362</v>
      </c>
      <c r="B116" s="216"/>
      <c r="C116" s="214"/>
      <c r="D116" s="214"/>
      <c r="E116" s="184"/>
      <c r="F116" s="214"/>
      <c r="G116" s="214"/>
      <c r="H116" s="184"/>
      <c r="I116" s="214"/>
      <c r="J116" s="214"/>
      <c r="K116" s="214"/>
      <c r="L116" s="214"/>
      <c r="M116" s="214"/>
      <c r="N116" s="214"/>
      <c r="O116" s="214"/>
      <c r="P116" s="214"/>
      <c r="Q116" s="215"/>
      <c r="R116" s="214"/>
    </row>
    <row r="117" spans="1:18" x14ac:dyDescent="0.2">
      <c r="A117" s="185" t="s">
        <v>330</v>
      </c>
      <c r="B117" s="216" t="s">
        <v>331</v>
      </c>
      <c r="C117" s="214"/>
      <c r="D117" s="214"/>
      <c r="E117" s="184"/>
      <c r="F117" s="214"/>
      <c r="G117" s="214"/>
      <c r="H117" s="184"/>
      <c r="I117" s="214"/>
      <c r="J117" s="214" t="s">
        <v>720</v>
      </c>
      <c r="K117" s="214"/>
      <c r="L117" s="214"/>
      <c r="M117" s="214"/>
      <c r="N117" s="214"/>
      <c r="O117" s="214"/>
      <c r="P117" s="214"/>
      <c r="Q117" s="215"/>
      <c r="R117" s="214"/>
    </row>
    <row r="118" spans="1:18" x14ac:dyDescent="0.2">
      <c r="A118" s="185" t="s">
        <v>309</v>
      </c>
      <c r="B118" s="216"/>
      <c r="C118" s="214"/>
      <c r="D118" s="214"/>
      <c r="E118" s="184"/>
      <c r="F118" s="214"/>
      <c r="G118" s="214"/>
      <c r="H118" s="184"/>
      <c r="I118" s="214"/>
      <c r="J118" s="214"/>
      <c r="K118" s="214"/>
      <c r="L118" s="214"/>
      <c r="M118" s="214"/>
      <c r="N118" s="214"/>
      <c r="O118" s="214"/>
      <c r="P118" s="214"/>
      <c r="Q118" s="215"/>
      <c r="R118" s="214"/>
    </row>
    <row r="119" spans="1:18" x14ac:dyDescent="0.2">
      <c r="A119" s="185" t="s">
        <v>345</v>
      </c>
      <c r="B119" s="216" t="s">
        <v>346</v>
      </c>
      <c r="C119" s="214"/>
      <c r="D119" s="214"/>
      <c r="E119" s="184"/>
      <c r="F119" s="214"/>
      <c r="G119" s="214"/>
      <c r="H119" s="184"/>
      <c r="I119" s="214"/>
      <c r="J119" s="214"/>
      <c r="K119" s="214"/>
      <c r="L119" s="214"/>
      <c r="M119" s="214" t="s">
        <v>717</v>
      </c>
      <c r="N119" s="214"/>
      <c r="O119" s="214"/>
      <c r="P119" s="214"/>
      <c r="Q119" s="215"/>
      <c r="R119" s="214"/>
    </row>
    <row r="120" spans="1:18" x14ac:dyDescent="0.2">
      <c r="A120" s="185" t="s">
        <v>362</v>
      </c>
      <c r="B120" s="216"/>
      <c r="C120" s="214"/>
      <c r="D120" s="214"/>
      <c r="E120" s="184"/>
      <c r="F120" s="214"/>
      <c r="G120" s="214"/>
      <c r="H120" s="184"/>
      <c r="I120" s="214"/>
      <c r="J120" s="214"/>
      <c r="K120" s="214"/>
      <c r="L120" s="214"/>
      <c r="M120" s="214"/>
      <c r="N120" s="214"/>
      <c r="O120" s="214"/>
      <c r="P120" s="214"/>
      <c r="Q120" s="215"/>
      <c r="R120" s="214"/>
    </row>
    <row r="121" spans="1:18" x14ac:dyDescent="0.2">
      <c r="A121" s="185" t="s">
        <v>292</v>
      </c>
      <c r="B121" s="216" t="s">
        <v>293</v>
      </c>
      <c r="C121" s="214"/>
      <c r="D121" s="214"/>
      <c r="E121" s="184"/>
      <c r="F121" s="214"/>
      <c r="G121" s="214"/>
      <c r="H121" s="184"/>
      <c r="I121" s="214"/>
      <c r="J121" s="214"/>
      <c r="K121" s="214"/>
      <c r="L121" s="214"/>
      <c r="M121" s="214" t="s">
        <v>717</v>
      </c>
      <c r="N121" s="214"/>
      <c r="O121" s="214"/>
      <c r="P121" s="214"/>
      <c r="Q121" s="215"/>
      <c r="R121" s="214"/>
    </row>
    <row r="122" spans="1:18" x14ac:dyDescent="0.2">
      <c r="A122" s="185" t="s">
        <v>362</v>
      </c>
      <c r="B122" s="216"/>
      <c r="C122" s="214"/>
      <c r="D122" s="214"/>
      <c r="E122" s="184"/>
      <c r="F122" s="214"/>
      <c r="G122" s="214"/>
      <c r="H122" s="184"/>
      <c r="I122" s="214"/>
      <c r="J122" s="214"/>
      <c r="K122" s="214"/>
      <c r="L122" s="214"/>
      <c r="M122" s="214"/>
      <c r="N122" s="214"/>
      <c r="O122" s="214"/>
      <c r="P122" s="214"/>
      <c r="Q122" s="215"/>
      <c r="R122" s="214"/>
    </row>
    <row r="123" spans="1:18" x14ac:dyDescent="0.2">
      <c r="A123" s="185" t="s">
        <v>372</v>
      </c>
      <c r="B123" s="216" t="s">
        <v>373</v>
      </c>
      <c r="C123" s="214"/>
      <c r="D123" s="214"/>
      <c r="E123" s="184"/>
      <c r="F123" s="214"/>
      <c r="G123" s="214"/>
      <c r="H123" s="184"/>
      <c r="I123" s="214"/>
      <c r="J123" s="214"/>
      <c r="K123" s="214"/>
      <c r="L123" s="214"/>
      <c r="M123" s="214" t="s">
        <v>717</v>
      </c>
      <c r="N123" s="214"/>
      <c r="O123" s="214"/>
      <c r="P123" s="214"/>
      <c r="Q123" s="215"/>
      <c r="R123" s="214"/>
    </row>
    <row r="124" spans="1:18" ht="25.5" x14ac:dyDescent="0.2">
      <c r="A124" s="185" t="s">
        <v>374</v>
      </c>
      <c r="B124" s="216"/>
      <c r="C124" s="214"/>
      <c r="D124" s="214"/>
      <c r="E124" s="184"/>
      <c r="F124" s="214"/>
      <c r="G124" s="214"/>
      <c r="H124" s="184"/>
      <c r="I124" s="214"/>
      <c r="J124" s="214"/>
      <c r="K124" s="214"/>
      <c r="L124" s="214"/>
      <c r="M124" s="214"/>
      <c r="N124" s="214"/>
      <c r="O124" s="214"/>
      <c r="P124" s="214"/>
      <c r="Q124" s="215"/>
      <c r="R124" s="214"/>
    </row>
    <row r="125" spans="1:18" x14ac:dyDescent="0.2">
      <c r="A125" s="185" t="s">
        <v>307</v>
      </c>
      <c r="B125" s="216" t="s">
        <v>308</v>
      </c>
      <c r="C125" s="214"/>
      <c r="D125" s="214"/>
      <c r="E125" s="184"/>
      <c r="F125" s="214"/>
      <c r="G125" s="214"/>
      <c r="H125" s="184"/>
      <c r="I125" s="214"/>
      <c r="J125" s="214"/>
      <c r="K125" s="214"/>
      <c r="L125" s="214"/>
      <c r="M125" s="214" t="s">
        <v>717</v>
      </c>
      <c r="N125" s="214"/>
      <c r="O125" s="214"/>
      <c r="P125" s="214"/>
      <c r="Q125" s="215"/>
      <c r="R125" s="214"/>
    </row>
    <row r="126" spans="1:18" x14ac:dyDescent="0.2">
      <c r="A126" s="185" t="s">
        <v>362</v>
      </c>
      <c r="B126" s="216"/>
      <c r="C126" s="214"/>
      <c r="D126" s="214"/>
      <c r="E126" s="184"/>
      <c r="F126" s="214"/>
      <c r="G126" s="214"/>
      <c r="H126" s="184"/>
      <c r="I126" s="214"/>
      <c r="J126" s="214"/>
      <c r="K126" s="214"/>
      <c r="L126" s="214"/>
      <c r="M126" s="214"/>
      <c r="N126" s="214"/>
      <c r="O126" s="214"/>
      <c r="P126" s="214"/>
      <c r="Q126" s="215"/>
      <c r="R126" s="214"/>
    </row>
    <row r="127" spans="1:18" x14ac:dyDescent="0.2">
      <c r="A127" s="185" t="s">
        <v>350</v>
      </c>
      <c r="B127" s="186" t="s">
        <v>351</v>
      </c>
      <c r="C127" s="185"/>
      <c r="D127" s="185"/>
      <c r="E127" s="184"/>
      <c r="F127" s="185"/>
      <c r="G127" s="185"/>
      <c r="H127" s="184"/>
      <c r="I127" s="185"/>
      <c r="J127" s="185"/>
      <c r="K127" s="185"/>
      <c r="L127" s="185"/>
      <c r="M127" s="185" t="s">
        <v>717</v>
      </c>
      <c r="N127" s="185"/>
      <c r="O127" s="185"/>
      <c r="P127" s="185"/>
      <c r="Q127" s="188"/>
      <c r="R127" s="185"/>
    </row>
    <row r="128" spans="1:18" x14ac:dyDescent="0.2">
      <c r="A128" s="185" t="s">
        <v>353</v>
      </c>
      <c r="B128" s="186" t="s">
        <v>354</v>
      </c>
      <c r="C128" s="185"/>
      <c r="D128" s="185"/>
      <c r="E128" s="184"/>
      <c r="F128" s="185"/>
      <c r="G128" s="185"/>
      <c r="H128" s="184"/>
      <c r="I128" s="185"/>
      <c r="J128" s="185"/>
      <c r="K128" s="185"/>
      <c r="L128" s="185"/>
      <c r="M128" s="185" t="s">
        <v>717</v>
      </c>
      <c r="N128" s="185"/>
      <c r="O128" s="185"/>
      <c r="P128" s="185"/>
      <c r="Q128" s="188"/>
      <c r="R128" s="185"/>
    </row>
    <row r="129" spans="1:18" x14ac:dyDescent="0.2">
      <c r="A129" s="185" t="s">
        <v>375</v>
      </c>
      <c r="B129" s="186" t="s">
        <v>376</v>
      </c>
      <c r="C129" s="185"/>
      <c r="D129" s="185"/>
      <c r="E129" s="184"/>
      <c r="F129" s="185"/>
      <c r="G129" s="185"/>
      <c r="H129" s="184"/>
      <c r="I129" s="185"/>
      <c r="J129" s="185"/>
      <c r="K129" s="185"/>
      <c r="L129" s="185"/>
      <c r="M129" s="185" t="s">
        <v>717</v>
      </c>
      <c r="N129" s="185"/>
      <c r="O129" s="185"/>
      <c r="P129" s="185"/>
      <c r="Q129" s="188"/>
      <c r="R129" s="185"/>
    </row>
    <row r="130" spans="1:18" x14ac:dyDescent="0.2">
      <c r="A130" s="185" t="s">
        <v>377</v>
      </c>
      <c r="B130" s="216" t="s">
        <v>378</v>
      </c>
      <c r="C130" s="214"/>
      <c r="D130" s="214"/>
      <c r="E130" s="184"/>
      <c r="F130" s="214"/>
      <c r="G130" s="214"/>
      <c r="H130" s="184"/>
      <c r="I130" s="214"/>
      <c r="J130" s="214"/>
      <c r="K130" s="214"/>
      <c r="L130" s="214"/>
      <c r="M130" s="214" t="s">
        <v>717</v>
      </c>
      <c r="N130" s="214"/>
      <c r="O130" s="214"/>
      <c r="P130" s="214"/>
      <c r="Q130" s="215"/>
      <c r="R130" s="214"/>
    </row>
    <row r="131" spans="1:18" ht="25.5" x14ac:dyDescent="0.2">
      <c r="A131" s="185" t="s">
        <v>379</v>
      </c>
      <c r="B131" s="216"/>
      <c r="C131" s="214"/>
      <c r="D131" s="214"/>
      <c r="E131" s="184"/>
      <c r="F131" s="214"/>
      <c r="G131" s="214"/>
      <c r="H131" s="184"/>
      <c r="I131" s="214"/>
      <c r="J131" s="214"/>
      <c r="K131" s="214"/>
      <c r="L131" s="214"/>
      <c r="M131" s="214"/>
      <c r="N131" s="214"/>
      <c r="O131" s="214"/>
      <c r="P131" s="214"/>
      <c r="Q131" s="215"/>
      <c r="R131" s="214"/>
    </row>
    <row r="132" spans="1:18" x14ac:dyDescent="0.2">
      <c r="A132" s="185" t="s">
        <v>380</v>
      </c>
      <c r="B132" s="186" t="s">
        <v>381</v>
      </c>
      <c r="C132" s="185"/>
      <c r="D132" s="185"/>
      <c r="E132" s="184"/>
      <c r="F132" s="185"/>
      <c r="G132" s="185"/>
      <c r="H132" s="184"/>
      <c r="I132" s="185"/>
      <c r="J132" s="185"/>
      <c r="K132" s="185"/>
      <c r="L132" s="185"/>
      <c r="M132" s="185" t="s">
        <v>717</v>
      </c>
      <c r="N132" s="185"/>
      <c r="O132" s="185"/>
      <c r="P132" s="185"/>
      <c r="Q132" s="188"/>
      <c r="R132" s="185"/>
    </row>
    <row r="133" spans="1:18" x14ac:dyDescent="0.2">
      <c r="A133" s="185" t="s">
        <v>355</v>
      </c>
      <c r="B133" s="186" t="s">
        <v>356</v>
      </c>
      <c r="C133" s="185"/>
      <c r="D133" s="185"/>
      <c r="E133" s="184"/>
      <c r="F133" s="185"/>
      <c r="G133" s="185"/>
      <c r="H133" s="184"/>
      <c r="I133" s="185"/>
      <c r="J133" s="185"/>
      <c r="K133" s="185"/>
      <c r="L133" s="185"/>
      <c r="M133" s="185" t="s">
        <v>717</v>
      </c>
      <c r="N133" s="185"/>
      <c r="O133" s="185"/>
      <c r="P133" s="185"/>
      <c r="Q133" s="188"/>
      <c r="R133" s="185"/>
    </row>
    <row r="134" spans="1:18" x14ac:dyDescent="0.2">
      <c r="A134" s="185" t="s">
        <v>382</v>
      </c>
      <c r="B134" s="186" t="s">
        <v>383</v>
      </c>
      <c r="C134" s="185"/>
      <c r="D134" s="185"/>
      <c r="E134" s="184"/>
      <c r="F134" s="185"/>
      <c r="G134" s="185"/>
      <c r="H134" s="184"/>
      <c r="I134" s="185"/>
      <c r="J134" s="185"/>
      <c r="K134" s="185"/>
      <c r="L134" s="185"/>
      <c r="M134" s="185" t="s">
        <v>717</v>
      </c>
      <c r="N134" s="185"/>
      <c r="O134" s="185"/>
      <c r="P134" s="185"/>
      <c r="Q134" s="188"/>
      <c r="R134" s="185"/>
    </row>
    <row r="135" spans="1:18" x14ac:dyDescent="0.2">
      <c r="A135" s="185" t="s">
        <v>357</v>
      </c>
      <c r="B135" s="186" t="s">
        <v>358</v>
      </c>
      <c r="C135" s="185"/>
      <c r="D135" s="185"/>
      <c r="E135" s="184"/>
      <c r="F135" s="185"/>
      <c r="G135" s="185"/>
      <c r="H135" s="184"/>
      <c r="I135" s="185"/>
      <c r="J135" s="185"/>
      <c r="K135" s="185"/>
      <c r="L135" s="185"/>
      <c r="M135" s="185" t="s">
        <v>717</v>
      </c>
      <c r="N135" s="185"/>
      <c r="O135" s="185"/>
      <c r="P135" s="185"/>
      <c r="Q135" s="188"/>
      <c r="R135" s="185"/>
    </row>
    <row r="136" spans="1:18" x14ac:dyDescent="0.2">
      <c r="A136" s="185" t="s">
        <v>294</v>
      </c>
      <c r="B136" s="216" t="s">
        <v>295</v>
      </c>
      <c r="C136" s="214"/>
      <c r="D136" s="214"/>
      <c r="E136" s="184"/>
      <c r="F136" s="214"/>
      <c r="G136" s="214"/>
      <c r="H136" s="184"/>
      <c r="I136" s="214"/>
      <c r="J136" s="214"/>
      <c r="K136" s="214"/>
      <c r="L136" s="214"/>
      <c r="M136" s="214" t="s">
        <v>717</v>
      </c>
      <c r="N136" s="214"/>
      <c r="O136" s="214"/>
      <c r="P136" s="214"/>
      <c r="Q136" s="215"/>
      <c r="R136" s="214"/>
    </row>
    <row r="137" spans="1:18" ht="25.5" x14ac:dyDescent="0.2">
      <c r="A137" s="185" t="s">
        <v>384</v>
      </c>
      <c r="B137" s="216"/>
      <c r="C137" s="214"/>
      <c r="D137" s="214"/>
      <c r="E137" s="184"/>
      <c r="F137" s="214"/>
      <c r="G137" s="214"/>
      <c r="H137" s="184"/>
      <c r="I137" s="214"/>
      <c r="J137" s="214"/>
      <c r="K137" s="214"/>
      <c r="L137" s="214"/>
      <c r="M137" s="214"/>
      <c r="N137" s="214"/>
      <c r="O137" s="214"/>
      <c r="P137" s="214"/>
      <c r="Q137" s="215"/>
      <c r="R137" s="214"/>
    </row>
    <row r="138" spans="1:18" x14ac:dyDescent="0.2">
      <c r="A138" s="185" t="s">
        <v>297</v>
      </c>
      <c r="B138" s="216" t="s">
        <v>298</v>
      </c>
      <c r="C138" s="214"/>
      <c r="D138" s="214"/>
      <c r="E138" s="184"/>
      <c r="F138" s="214"/>
      <c r="G138" s="214"/>
      <c r="H138" s="184"/>
      <c r="I138" s="214"/>
      <c r="J138" s="214"/>
      <c r="K138" s="214"/>
      <c r="L138" s="214"/>
      <c r="M138" s="214" t="s">
        <v>717</v>
      </c>
      <c r="N138" s="214"/>
      <c r="O138" s="214"/>
      <c r="P138" s="214"/>
      <c r="Q138" s="215"/>
      <c r="R138" s="214"/>
    </row>
    <row r="139" spans="1:18" ht="25.5" x14ac:dyDescent="0.2">
      <c r="A139" s="185" t="s">
        <v>384</v>
      </c>
      <c r="B139" s="216"/>
      <c r="C139" s="214"/>
      <c r="D139" s="214"/>
      <c r="E139" s="184"/>
      <c r="F139" s="214"/>
      <c r="G139" s="214"/>
      <c r="H139" s="184"/>
      <c r="I139" s="214"/>
      <c r="J139" s="214"/>
      <c r="K139" s="214"/>
      <c r="L139" s="214"/>
      <c r="M139" s="214"/>
      <c r="N139" s="214"/>
      <c r="O139" s="214"/>
      <c r="P139" s="214"/>
      <c r="Q139" s="215"/>
      <c r="R139" s="214"/>
    </row>
    <row r="140" spans="1:18" x14ac:dyDescent="0.2">
      <c r="A140" s="185" t="s">
        <v>302</v>
      </c>
      <c r="B140" s="216" t="s">
        <v>303</v>
      </c>
      <c r="C140" s="214"/>
      <c r="D140" s="214"/>
      <c r="E140" s="184"/>
      <c r="F140" s="214"/>
      <c r="G140" s="214"/>
      <c r="H140" s="184"/>
      <c r="I140" s="214"/>
      <c r="J140" s="214"/>
      <c r="K140" s="214"/>
      <c r="L140" s="214"/>
      <c r="M140" s="214" t="s">
        <v>717</v>
      </c>
      <c r="N140" s="214"/>
      <c r="O140" s="214"/>
      <c r="P140" s="214"/>
      <c r="Q140" s="215"/>
      <c r="R140" s="214"/>
    </row>
    <row r="141" spans="1:18" ht="25.5" x14ac:dyDescent="0.2">
      <c r="A141" s="185" t="s">
        <v>384</v>
      </c>
      <c r="B141" s="216"/>
      <c r="C141" s="214"/>
      <c r="D141" s="214"/>
      <c r="E141" s="184"/>
      <c r="F141" s="214"/>
      <c r="G141" s="214"/>
      <c r="H141" s="184"/>
      <c r="I141" s="214"/>
      <c r="J141" s="214"/>
      <c r="K141" s="214"/>
      <c r="L141" s="214"/>
      <c r="M141" s="214"/>
      <c r="N141" s="214"/>
      <c r="O141" s="214"/>
      <c r="P141" s="214"/>
      <c r="Q141" s="215"/>
      <c r="R141" s="214"/>
    </row>
    <row r="142" spans="1:18" x14ac:dyDescent="0.2">
      <c r="A142" s="185" t="s">
        <v>305</v>
      </c>
      <c r="B142" s="216" t="s">
        <v>306</v>
      </c>
      <c r="C142" s="214"/>
      <c r="D142" s="214"/>
      <c r="E142" s="184"/>
      <c r="F142" s="214"/>
      <c r="G142" s="214"/>
      <c r="H142" s="184"/>
      <c r="I142" s="214"/>
      <c r="J142" s="214"/>
      <c r="K142" s="214"/>
      <c r="L142" s="214"/>
      <c r="M142" s="214" t="s">
        <v>717</v>
      </c>
      <c r="N142" s="214"/>
      <c r="O142" s="214"/>
      <c r="P142" s="214"/>
      <c r="Q142" s="215"/>
      <c r="R142" s="214"/>
    </row>
    <row r="143" spans="1:18" ht="25.5" x14ac:dyDescent="0.2">
      <c r="A143" s="185" t="s">
        <v>384</v>
      </c>
      <c r="B143" s="216"/>
      <c r="C143" s="214"/>
      <c r="D143" s="214"/>
      <c r="E143" s="184"/>
      <c r="F143" s="214"/>
      <c r="G143" s="214"/>
      <c r="H143" s="184"/>
      <c r="I143" s="214"/>
      <c r="J143" s="214"/>
      <c r="K143" s="214"/>
      <c r="L143" s="214"/>
      <c r="M143" s="214"/>
      <c r="N143" s="214"/>
      <c r="O143" s="214"/>
      <c r="P143" s="214"/>
      <c r="Q143" s="215"/>
      <c r="R143" s="214"/>
    </row>
    <row r="144" spans="1:18" x14ac:dyDescent="0.2">
      <c r="A144" s="185" t="s">
        <v>385</v>
      </c>
      <c r="B144" s="186" t="s">
        <v>331</v>
      </c>
      <c r="C144" s="185"/>
      <c r="D144" s="185"/>
      <c r="E144" s="184"/>
      <c r="F144" s="185"/>
      <c r="G144" s="185"/>
      <c r="H144" s="184"/>
      <c r="I144" s="189"/>
      <c r="J144" s="185"/>
      <c r="K144" s="185"/>
      <c r="L144" s="185"/>
      <c r="M144" s="185" t="s">
        <v>717</v>
      </c>
      <c r="N144" s="185"/>
      <c r="O144" s="185"/>
      <c r="P144" s="185"/>
      <c r="Q144" s="188"/>
      <c r="R144" s="185"/>
    </row>
    <row r="145" spans="1:18" x14ac:dyDescent="0.2">
      <c r="A145" s="185" t="s">
        <v>343</v>
      </c>
      <c r="B145" s="216" t="s">
        <v>344</v>
      </c>
      <c r="C145" s="214"/>
      <c r="D145" s="214"/>
      <c r="E145" s="184"/>
      <c r="F145" s="214"/>
      <c r="G145" s="214"/>
      <c r="H145" s="184"/>
      <c r="I145" s="214"/>
      <c r="J145" s="214"/>
      <c r="K145" s="214"/>
      <c r="L145" s="214"/>
      <c r="M145" s="214" t="s">
        <v>717</v>
      </c>
      <c r="N145" s="214"/>
      <c r="O145" s="214"/>
      <c r="P145" s="214"/>
      <c r="Q145" s="215"/>
      <c r="R145" s="214"/>
    </row>
    <row r="146" spans="1:18" ht="25.5" x14ac:dyDescent="0.2">
      <c r="A146" s="185" t="s">
        <v>367</v>
      </c>
      <c r="B146" s="216"/>
      <c r="C146" s="214"/>
      <c r="D146" s="214"/>
      <c r="E146" s="184"/>
      <c r="F146" s="214"/>
      <c r="G146" s="214"/>
      <c r="H146" s="184"/>
      <c r="I146" s="214"/>
      <c r="J146" s="214"/>
      <c r="K146" s="214"/>
      <c r="L146" s="214"/>
      <c r="M146" s="214"/>
      <c r="N146" s="214"/>
      <c r="O146" s="214"/>
      <c r="P146" s="214"/>
      <c r="Q146" s="215"/>
      <c r="R146" s="214"/>
    </row>
    <row r="147" spans="1:18" x14ac:dyDescent="0.2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</row>
    <row r="148" spans="1:18" x14ac:dyDescent="0.2">
      <c r="A148" s="185" t="s">
        <v>345</v>
      </c>
      <c r="B148" s="216" t="s">
        <v>346</v>
      </c>
      <c r="C148" s="214"/>
      <c r="D148" s="214"/>
      <c r="E148" s="184"/>
      <c r="F148" s="214"/>
      <c r="G148" s="214"/>
      <c r="H148" s="184"/>
      <c r="I148" s="214"/>
      <c r="J148" s="214"/>
      <c r="K148" s="214"/>
      <c r="L148" s="214"/>
      <c r="M148" s="214"/>
      <c r="N148" s="214" t="s">
        <v>720</v>
      </c>
      <c r="O148" s="214"/>
      <c r="P148" s="185"/>
      <c r="Q148" s="188"/>
      <c r="R148" s="185"/>
    </row>
    <row r="149" spans="1:18" x14ac:dyDescent="0.2">
      <c r="A149" s="185" t="s">
        <v>386</v>
      </c>
      <c r="B149" s="216"/>
      <c r="C149" s="214"/>
      <c r="D149" s="214"/>
      <c r="E149" s="184"/>
      <c r="F149" s="214"/>
      <c r="G149" s="214"/>
      <c r="H149" s="184"/>
      <c r="I149" s="214"/>
      <c r="J149" s="214"/>
      <c r="K149" s="214"/>
      <c r="L149" s="214"/>
      <c r="M149" s="214"/>
      <c r="N149" s="214"/>
      <c r="O149" s="214"/>
      <c r="P149" s="185"/>
      <c r="Q149" s="188"/>
      <c r="R149" s="185"/>
    </row>
    <row r="150" spans="1:18" x14ac:dyDescent="0.2">
      <c r="A150" s="185" t="s">
        <v>345</v>
      </c>
      <c r="B150" s="186" t="s">
        <v>346</v>
      </c>
      <c r="C150" s="185"/>
      <c r="D150" s="185"/>
      <c r="E150" s="184"/>
      <c r="F150" s="185"/>
      <c r="G150" s="185"/>
      <c r="H150" s="184"/>
      <c r="I150" s="185"/>
      <c r="J150" s="185"/>
      <c r="K150" s="185"/>
      <c r="L150" s="185"/>
      <c r="M150" s="185"/>
      <c r="N150" s="185" t="s">
        <v>720</v>
      </c>
      <c r="O150" s="185"/>
      <c r="P150" s="185"/>
      <c r="Q150" s="188"/>
      <c r="R150" s="185"/>
    </row>
    <row r="151" spans="1:18" x14ac:dyDescent="0.2">
      <c r="A151" s="185" t="s">
        <v>290</v>
      </c>
      <c r="B151" s="216" t="s">
        <v>291</v>
      </c>
      <c r="C151" s="214"/>
      <c r="D151" s="214"/>
      <c r="E151" s="184"/>
      <c r="F151" s="214"/>
      <c r="G151" s="214"/>
      <c r="H151" s="184"/>
      <c r="I151" s="214"/>
      <c r="J151" s="214"/>
      <c r="K151" s="214"/>
      <c r="L151" s="214"/>
      <c r="M151" s="214"/>
      <c r="N151" s="214" t="s">
        <v>720</v>
      </c>
      <c r="O151" s="214"/>
      <c r="P151" s="214"/>
      <c r="Q151" s="215"/>
      <c r="R151" s="214"/>
    </row>
    <row r="152" spans="1:18" x14ac:dyDescent="0.2">
      <c r="A152" s="185" t="s">
        <v>386</v>
      </c>
      <c r="B152" s="216"/>
      <c r="C152" s="214"/>
      <c r="D152" s="214"/>
      <c r="E152" s="184"/>
      <c r="F152" s="214"/>
      <c r="G152" s="214"/>
      <c r="H152" s="184"/>
      <c r="I152" s="214"/>
      <c r="J152" s="214"/>
      <c r="K152" s="214"/>
      <c r="L152" s="214"/>
      <c r="M152" s="214"/>
      <c r="N152" s="214"/>
      <c r="O152" s="214"/>
      <c r="P152" s="214"/>
      <c r="Q152" s="215"/>
      <c r="R152" s="214"/>
    </row>
    <row r="153" spans="1:18" x14ac:dyDescent="0.2">
      <c r="A153" s="185" t="s">
        <v>292</v>
      </c>
      <c r="B153" s="186" t="s">
        <v>293</v>
      </c>
      <c r="C153" s="185"/>
      <c r="D153" s="185"/>
      <c r="E153" s="184"/>
      <c r="F153" s="185"/>
      <c r="G153" s="185"/>
      <c r="H153" s="184"/>
      <c r="I153" s="185"/>
      <c r="J153" s="185"/>
      <c r="K153" s="185"/>
      <c r="L153" s="185"/>
      <c r="M153" s="185"/>
      <c r="N153" s="185" t="s">
        <v>720</v>
      </c>
      <c r="O153" s="185"/>
      <c r="P153" s="185"/>
      <c r="Q153" s="188"/>
      <c r="R153" s="185"/>
    </row>
    <row r="154" spans="1:18" x14ac:dyDescent="0.2">
      <c r="A154" s="185" t="s">
        <v>372</v>
      </c>
      <c r="B154" s="186" t="s">
        <v>373</v>
      </c>
      <c r="C154" s="185"/>
      <c r="D154" s="185"/>
      <c r="E154" s="184"/>
      <c r="F154" s="185"/>
      <c r="G154" s="185"/>
      <c r="H154" s="184"/>
      <c r="I154" s="185"/>
      <c r="J154" s="185"/>
      <c r="K154" s="185"/>
      <c r="L154" s="185"/>
      <c r="M154" s="185"/>
      <c r="N154" s="185" t="s">
        <v>720</v>
      </c>
      <c r="O154" s="185"/>
      <c r="P154" s="185"/>
      <c r="Q154" s="188"/>
      <c r="R154" s="185"/>
    </row>
    <row r="155" spans="1:18" x14ac:dyDescent="0.2">
      <c r="A155" s="185" t="s">
        <v>307</v>
      </c>
      <c r="B155" s="186" t="s">
        <v>308</v>
      </c>
      <c r="C155" s="185"/>
      <c r="D155" s="185"/>
      <c r="E155" s="184"/>
      <c r="F155" s="185"/>
      <c r="G155" s="185"/>
      <c r="H155" s="184"/>
      <c r="I155" s="185"/>
      <c r="J155" s="185"/>
      <c r="K155" s="185"/>
      <c r="L155" s="185"/>
      <c r="M155" s="185"/>
      <c r="N155" s="185" t="s">
        <v>720</v>
      </c>
      <c r="O155" s="185"/>
      <c r="P155" s="185"/>
      <c r="Q155" s="188"/>
      <c r="R155" s="185"/>
    </row>
    <row r="156" spans="1:18" x14ac:dyDescent="0.2">
      <c r="A156" s="185" t="s">
        <v>347</v>
      </c>
      <c r="B156" s="216" t="s">
        <v>348</v>
      </c>
      <c r="C156" s="214"/>
      <c r="D156" s="214"/>
      <c r="E156" s="184"/>
      <c r="F156" s="214"/>
      <c r="G156" s="214"/>
      <c r="H156" s="184"/>
      <c r="I156" s="214"/>
      <c r="J156" s="214"/>
      <c r="K156" s="214"/>
      <c r="L156" s="214"/>
      <c r="M156" s="214"/>
      <c r="N156" s="214" t="s">
        <v>720</v>
      </c>
      <c r="O156" s="214"/>
      <c r="P156" s="214"/>
      <c r="Q156" s="215"/>
      <c r="R156" s="214"/>
    </row>
    <row r="157" spans="1:18" x14ac:dyDescent="0.2">
      <c r="A157" s="185" t="s">
        <v>386</v>
      </c>
      <c r="B157" s="216"/>
      <c r="C157" s="214"/>
      <c r="D157" s="214"/>
      <c r="E157" s="184"/>
      <c r="F157" s="214"/>
      <c r="G157" s="214"/>
      <c r="H157" s="184"/>
      <c r="I157" s="214"/>
      <c r="J157" s="214"/>
      <c r="K157" s="214"/>
      <c r="L157" s="214"/>
      <c r="M157" s="214"/>
      <c r="N157" s="214"/>
      <c r="O157" s="214"/>
      <c r="P157" s="214"/>
      <c r="Q157" s="215"/>
      <c r="R157" s="214"/>
    </row>
    <row r="158" spans="1:18" x14ac:dyDescent="0.2">
      <c r="A158" s="185" t="s">
        <v>387</v>
      </c>
      <c r="B158" s="216" t="s">
        <v>388</v>
      </c>
      <c r="C158" s="214"/>
      <c r="D158" s="214"/>
      <c r="E158" s="184"/>
      <c r="F158" s="214"/>
      <c r="G158" s="214"/>
      <c r="H158" s="184"/>
      <c r="I158" s="214"/>
      <c r="J158" s="214"/>
      <c r="K158" s="214"/>
      <c r="L158" s="214"/>
      <c r="M158" s="214"/>
      <c r="N158" s="214" t="s">
        <v>720</v>
      </c>
      <c r="O158" s="214"/>
      <c r="P158" s="214"/>
      <c r="Q158" s="215"/>
      <c r="R158" s="214"/>
    </row>
    <row r="159" spans="1:18" x14ac:dyDescent="0.2">
      <c r="A159" s="185" t="s">
        <v>386</v>
      </c>
      <c r="B159" s="216"/>
      <c r="C159" s="214"/>
      <c r="D159" s="214"/>
      <c r="E159" s="184"/>
      <c r="F159" s="214"/>
      <c r="G159" s="214"/>
      <c r="H159" s="184"/>
      <c r="I159" s="214"/>
      <c r="J159" s="214"/>
      <c r="K159" s="214"/>
      <c r="L159" s="214"/>
      <c r="M159" s="214"/>
      <c r="N159" s="214"/>
      <c r="O159" s="214"/>
      <c r="P159" s="214"/>
      <c r="Q159" s="215"/>
      <c r="R159" s="214"/>
    </row>
    <row r="160" spans="1:18" x14ac:dyDescent="0.2">
      <c r="A160" s="185" t="s">
        <v>364</v>
      </c>
      <c r="B160" s="186" t="s">
        <v>365</v>
      </c>
      <c r="C160" s="185"/>
      <c r="D160" s="185"/>
      <c r="E160" s="184"/>
      <c r="F160" s="185"/>
      <c r="G160" s="185"/>
      <c r="H160" s="184"/>
      <c r="I160" s="185"/>
      <c r="J160" s="185"/>
      <c r="K160" s="185"/>
      <c r="L160" s="185"/>
      <c r="M160" s="185"/>
      <c r="N160" s="185" t="s">
        <v>720</v>
      </c>
      <c r="O160" s="185"/>
      <c r="P160" s="185"/>
      <c r="Q160" s="188"/>
      <c r="R160" s="185"/>
    </row>
    <row r="161" spans="1:18" x14ac:dyDescent="0.2">
      <c r="A161" s="185" t="s">
        <v>353</v>
      </c>
      <c r="B161" s="186" t="s">
        <v>354</v>
      </c>
      <c r="C161" s="185"/>
      <c r="D161" s="185"/>
      <c r="E161" s="184"/>
      <c r="F161" s="185"/>
      <c r="G161" s="185"/>
      <c r="H161" s="184"/>
      <c r="I161" s="185"/>
      <c r="J161" s="185"/>
      <c r="K161" s="185"/>
      <c r="L161" s="185"/>
      <c r="M161" s="185"/>
      <c r="N161" s="185" t="s">
        <v>720</v>
      </c>
      <c r="O161" s="185"/>
      <c r="P161" s="185"/>
      <c r="Q161" s="188"/>
      <c r="R161" s="185"/>
    </row>
    <row r="162" spans="1:18" x14ac:dyDescent="0.2">
      <c r="A162" s="185" t="s">
        <v>375</v>
      </c>
      <c r="B162" s="186" t="s">
        <v>376</v>
      </c>
      <c r="C162" s="185"/>
      <c r="D162" s="185"/>
      <c r="E162" s="184"/>
      <c r="F162" s="185"/>
      <c r="G162" s="185"/>
      <c r="H162" s="184"/>
      <c r="I162" s="185"/>
      <c r="J162" s="185"/>
      <c r="K162" s="185"/>
      <c r="L162" s="185"/>
      <c r="M162" s="185"/>
      <c r="N162" s="185" t="s">
        <v>720</v>
      </c>
      <c r="O162" s="185"/>
      <c r="P162" s="185"/>
      <c r="Q162" s="188"/>
      <c r="R162" s="185"/>
    </row>
    <row r="163" spans="1:18" x14ac:dyDescent="0.2">
      <c r="A163" s="185" t="s">
        <v>389</v>
      </c>
      <c r="B163" s="186" t="s">
        <v>390</v>
      </c>
      <c r="C163" s="185"/>
      <c r="D163" s="185"/>
      <c r="E163" s="184"/>
      <c r="F163" s="185"/>
      <c r="G163" s="185"/>
      <c r="H163" s="184"/>
      <c r="I163" s="185"/>
      <c r="J163" s="185"/>
      <c r="K163" s="185"/>
      <c r="L163" s="185"/>
      <c r="M163" s="185"/>
      <c r="N163" s="185" t="s">
        <v>720</v>
      </c>
      <c r="O163" s="185"/>
      <c r="P163" s="185"/>
      <c r="Q163" s="188"/>
      <c r="R163" s="185"/>
    </row>
    <row r="164" spans="1:18" x14ac:dyDescent="0.2">
      <c r="A164" s="185" t="s">
        <v>382</v>
      </c>
      <c r="B164" s="186" t="s">
        <v>383</v>
      </c>
      <c r="C164" s="185"/>
      <c r="D164" s="185"/>
      <c r="E164" s="184"/>
      <c r="F164" s="185"/>
      <c r="G164" s="185"/>
      <c r="H164" s="184"/>
      <c r="I164" s="185"/>
      <c r="J164" s="185"/>
      <c r="K164" s="185"/>
      <c r="L164" s="185"/>
      <c r="M164" s="185"/>
      <c r="N164" s="185" t="s">
        <v>720</v>
      </c>
      <c r="O164" s="185"/>
      <c r="P164" s="185"/>
      <c r="Q164" s="188"/>
      <c r="R164" s="185"/>
    </row>
    <row r="165" spans="1:18" x14ac:dyDescent="0.2">
      <c r="A165" s="185" t="s">
        <v>357</v>
      </c>
      <c r="B165" s="186" t="s">
        <v>358</v>
      </c>
      <c r="C165" s="185"/>
      <c r="D165" s="185"/>
      <c r="E165" s="184"/>
      <c r="F165" s="185"/>
      <c r="G165" s="185"/>
      <c r="H165" s="184"/>
      <c r="I165" s="185"/>
      <c r="J165" s="185"/>
      <c r="K165" s="185"/>
      <c r="L165" s="185"/>
      <c r="M165" s="185"/>
      <c r="N165" s="185" t="s">
        <v>720</v>
      </c>
      <c r="O165" s="185"/>
      <c r="P165" s="185"/>
      <c r="Q165" s="188"/>
      <c r="R165" s="185"/>
    </row>
    <row r="166" spans="1:18" x14ac:dyDescent="0.2">
      <c r="A166" s="185" t="s">
        <v>312</v>
      </c>
      <c r="B166" s="186" t="s">
        <v>313</v>
      </c>
      <c r="C166" s="185"/>
      <c r="D166" s="185"/>
      <c r="E166" s="184"/>
      <c r="F166" s="185"/>
      <c r="G166" s="185"/>
      <c r="H166" s="184"/>
      <c r="I166" s="185"/>
      <c r="J166" s="185"/>
      <c r="K166" s="185"/>
      <c r="L166" s="185"/>
      <c r="M166" s="185"/>
      <c r="N166" s="185" t="s">
        <v>720</v>
      </c>
      <c r="O166" s="185"/>
      <c r="P166" s="185"/>
      <c r="Q166" s="188"/>
      <c r="R166" s="185"/>
    </row>
    <row r="167" spans="1:18" x14ac:dyDescent="0.2">
      <c r="A167" s="185" t="s">
        <v>327</v>
      </c>
      <c r="B167" s="186" t="s">
        <v>391</v>
      </c>
      <c r="C167" s="185"/>
      <c r="D167" s="185"/>
      <c r="E167" s="184"/>
      <c r="F167" s="185"/>
      <c r="G167" s="185"/>
      <c r="H167" s="184"/>
      <c r="I167" s="189"/>
      <c r="J167" s="185"/>
      <c r="K167" s="185"/>
      <c r="L167" s="185"/>
      <c r="M167" s="185"/>
      <c r="N167" s="185" t="s">
        <v>720</v>
      </c>
      <c r="O167" s="185"/>
      <c r="P167" s="185"/>
      <c r="Q167" s="188"/>
      <c r="R167" s="185"/>
    </row>
    <row r="168" spans="1:18" x14ac:dyDescent="0.2">
      <c r="A168" s="185" t="s">
        <v>392</v>
      </c>
      <c r="B168" s="186" t="s">
        <v>393</v>
      </c>
      <c r="C168" s="185"/>
      <c r="D168" s="185"/>
      <c r="E168" s="184"/>
      <c r="F168" s="185"/>
      <c r="G168" s="185"/>
      <c r="H168" s="184"/>
      <c r="I168" s="185"/>
      <c r="J168" s="185"/>
      <c r="K168" s="185"/>
      <c r="L168" s="185"/>
      <c r="M168" s="185"/>
      <c r="N168" s="185" t="s">
        <v>720</v>
      </c>
      <c r="O168" s="185"/>
      <c r="P168" s="185"/>
      <c r="Q168" s="188"/>
      <c r="R168" s="185"/>
    </row>
    <row r="169" spans="1:18" x14ac:dyDescent="0.2">
      <c r="A169" s="185" t="s">
        <v>394</v>
      </c>
      <c r="B169" s="186" t="s">
        <v>393</v>
      </c>
      <c r="C169" s="185"/>
      <c r="D169" s="185"/>
      <c r="E169" s="184"/>
      <c r="F169" s="185"/>
      <c r="G169" s="185"/>
      <c r="H169" s="184"/>
      <c r="I169" s="185"/>
      <c r="J169" s="185"/>
      <c r="K169" s="185"/>
      <c r="L169" s="185"/>
      <c r="M169" s="185"/>
      <c r="N169" s="185" t="s">
        <v>720</v>
      </c>
      <c r="O169" s="185"/>
      <c r="P169" s="185"/>
      <c r="Q169" s="188"/>
      <c r="R169" s="185"/>
    </row>
    <row r="170" spans="1:18" x14ac:dyDescent="0.2">
      <c r="A170" s="185" t="s">
        <v>315</v>
      </c>
      <c r="B170" s="216" t="s">
        <v>316</v>
      </c>
      <c r="C170" s="214"/>
      <c r="D170" s="214"/>
      <c r="E170" s="184"/>
      <c r="F170" s="214"/>
      <c r="G170" s="214"/>
      <c r="H170" s="184"/>
      <c r="I170" s="214"/>
      <c r="J170" s="214"/>
      <c r="K170" s="214"/>
      <c r="L170" s="214"/>
      <c r="M170" s="214"/>
      <c r="N170" s="214" t="s">
        <v>720</v>
      </c>
      <c r="O170" s="214"/>
      <c r="P170" s="214"/>
      <c r="Q170" s="215"/>
      <c r="R170" s="214"/>
    </row>
    <row r="171" spans="1:18" x14ac:dyDescent="0.2">
      <c r="A171" s="185" t="s">
        <v>386</v>
      </c>
      <c r="B171" s="216"/>
      <c r="C171" s="214"/>
      <c r="D171" s="214"/>
      <c r="E171" s="184"/>
      <c r="F171" s="214"/>
      <c r="G171" s="214"/>
      <c r="H171" s="184"/>
      <c r="I171" s="214"/>
      <c r="J171" s="214"/>
      <c r="K171" s="214"/>
      <c r="L171" s="214"/>
      <c r="M171" s="214"/>
      <c r="N171" s="214"/>
      <c r="O171" s="214"/>
      <c r="P171" s="214"/>
      <c r="Q171" s="215"/>
      <c r="R171" s="214"/>
    </row>
    <row r="172" spans="1:18" x14ac:dyDescent="0.2">
      <c r="A172" s="185" t="s">
        <v>317</v>
      </c>
      <c r="B172" s="216" t="s">
        <v>318</v>
      </c>
      <c r="C172" s="214"/>
      <c r="D172" s="214"/>
      <c r="E172" s="184"/>
      <c r="F172" s="214"/>
      <c r="G172" s="214"/>
      <c r="H172" s="184"/>
      <c r="I172" s="214"/>
      <c r="J172" s="214"/>
      <c r="K172" s="214"/>
      <c r="L172" s="214"/>
      <c r="M172" s="214"/>
      <c r="N172" s="214" t="s">
        <v>720</v>
      </c>
      <c r="O172" s="214"/>
      <c r="P172" s="214"/>
      <c r="Q172" s="215"/>
      <c r="R172" s="214"/>
    </row>
    <row r="173" spans="1:18" x14ac:dyDescent="0.2">
      <c r="A173" s="185" t="s">
        <v>386</v>
      </c>
      <c r="B173" s="216"/>
      <c r="C173" s="214"/>
      <c r="D173" s="214"/>
      <c r="E173" s="184"/>
      <c r="F173" s="214"/>
      <c r="G173" s="214"/>
      <c r="H173" s="184"/>
      <c r="I173" s="214"/>
      <c r="J173" s="214"/>
      <c r="K173" s="214"/>
      <c r="L173" s="214"/>
      <c r="M173" s="214"/>
      <c r="N173" s="214"/>
      <c r="O173" s="214"/>
      <c r="P173" s="214"/>
      <c r="Q173" s="215"/>
      <c r="R173" s="214"/>
    </row>
    <row r="174" spans="1:18" x14ac:dyDescent="0.2">
      <c r="A174" s="185" t="s">
        <v>319</v>
      </c>
      <c r="B174" s="216" t="s">
        <v>320</v>
      </c>
      <c r="C174" s="214"/>
      <c r="D174" s="214"/>
      <c r="E174" s="184"/>
      <c r="F174" s="214"/>
      <c r="G174" s="214"/>
      <c r="H174" s="184"/>
      <c r="I174" s="214"/>
      <c r="J174" s="214"/>
      <c r="K174" s="214"/>
      <c r="L174" s="214"/>
      <c r="M174" s="214"/>
      <c r="N174" s="214" t="s">
        <v>720</v>
      </c>
      <c r="O174" s="214"/>
      <c r="P174" s="214"/>
      <c r="Q174" s="215"/>
      <c r="R174" s="214"/>
    </row>
    <row r="175" spans="1:18" x14ac:dyDescent="0.2">
      <c r="A175" s="185" t="s">
        <v>386</v>
      </c>
      <c r="B175" s="216"/>
      <c r="C175" s="214"/>
      <c r="D175" s="214"/>
      <c r="E175" s="184"/>
      <c r="F175" s="214"/>
      <c r="G175" s="214"/>
      <c r="H175" s="184"/>
      <c r="I175" s="214"/>
      <c r="J175" s="214"/>
      <c r="K175" s="214"/>
      <c r="L175" s="214"/>
      <c r="M175" s="214"/>
      <c r="N175" s="214"/>
      <c r="O175" s="214"/>
      <c r="P175" s="214"/>
      <c r="Q175" s="215"/>
      <c r="R175" s="214"/>
    </row>
    <row r="176" spans="1:18" x14ac:dyDescent="0.2">
      <c r="A176" s="185" t="s">
        <v>337</v>
      </c>
      <c r="B176" s="186" t="s">
        <v>338</v>
      </c>
      <c r="C176" s="185"/>
      <c r="D176" s="185"/>
      <c r="E176" s="184"/>
      <c r="F176" s="185"/>
      <c r="G176" s="185"/>
      <c r="H176" s="184"/>
      <c r="I176" s="185"/>
      <c r="J176" s="185"/>
      <c r="K176" s="185"/>
      <c r="L176" s="185"/>
      <c r="M176" s="185"/>
      <c r="N176" s="185" t="s">
        <v>395</v>
      </c>
      <c r="O176" s="185"/>
      <c r="P176" s="185"/>
      <c r="Q176" s="188"/>
      <c r="R176" s="185"/>
    </row>
    <row r="177" spans="1:18" x14ac:dyDescent="0.2">
      <c r="A177" s="185" t="s">
        <v>321</v>
      </c>
      <c r="B177" s="216" t="s">
        <v>322</v>
      </c>
      <c r="C177" s="214"/>
      <c r="D177" s="214"/>
      <c r="E177" s="184"/>
      <c r="F177" s="214"/>
      <c r="G177" s="214"/>
      <c r="H177" s="184"/>
      <c r="I177" s="214"/>
      <c r="J177" s="214"/>
      <c r="K177" s="214"/>
      <c r="L177" s="214"/>
      <c r="M177" s="214"/>
      <c r="N177" s="214" t="s">
        <v>720</v>
      </c>
      <c r="O177" s="214"/>
      <c r="P177" s="214"/>
      <c r="Q177" s="215"/>
      <c r="R177" s="214"/>
    </row>
    <row r="178" spans="1:18" x14ac:dyDescent="0.2">
      <c r="A178" s="185" t="s">
        <v>386</v>
      </c>
      <c r="B178" s="216"/>
      <c r="C178" s="214"/>
      <c r="D178" s="214"/>
      <c r="E178" s="184"/>
      <c r="F178" s="214"/>
      <c r="G178" s="214"/>
      <c r="H178" s="184"/>
      <c r="I178" s="214"/>
      <c r="J178" s="214"/>
      <c r="K178" s="214"/>
      <c r="L178" s="214"/>
      <c r="M178" s="214"/>
      <c r="N178" s="214"/>
      <c r="O178" s="214"/>
      <c r="P178" s="214"/>
      <c r="Q178" s="215"/>
      <c r="R178" s="214"/>
    </row>
    <row r="179" spans="1:18" x14ac:dyDescent="0.2">
      <c r="A179" s="185" t="s">
        <v>324</v>
      </c>
      <c r="B179" s="216" t="s">
        <v>325</v>
      </c>
      <c r="C179" s="214"/>
      <c r="D179" s="214"/>
      <c r="E179" s="184"/>
      <c r="F179" s="214"/>
      <c r="G179" s="214"/>
      <c r="H179" s="184"/>
      <c r="I179" s="214"/>
      <c r="J179" s="214"/>
      <c r="K179" s="214"/>
      <c r="L179" s="214"/>
      <c r="M179" s="214"/>
      <c r="N179" s="214" t="s">
        <v>720</v>
      </c>
      <c r="O179" s="214"/>
      <c r="P179" s="214"/>
      <c r="Q179" s="215"/>
      <c r="R179" s="214"/>
    </row>
    <row r="180" spans="1:18" x14ac:dyDescent="0.2">
      <c r="A180" s="185" t="s">
        <v>396</v>
      </c>
      <c r="B180" s="216"/>
      <c r="C180" s="214"/>
      <c r="D180" s="214"/>
      <c r="E180" s="184"/>
      <c r="F180" s="214"/>
      <c r="G180" s="214"/>
      <c r="H180" s="184"/>
      <c r="I180" s="214"/>
      <c r="J180" s="214"/>
      <c r="K180" s="214"/>
      <c r="L180" s="214"/>
      <c r="M180" s="214"/>
      <c r="N180" s="214"/>
      <c r="O180" s="214"/>
      <c r="P180" s="214"/>
      <c r="Q180" s="215"/>
      <c r="R180" s="214"/>
    </row>
    <row r="181" spans="1:18" x14ac:dyDescent="0.2">
      <c r="A181" s="185" t="s">
        <v>327</v>
      </c>
      <c r="B181" s="216" t="s">
        <v>328</v>
      </c>
      <c r="C181" s="214"/>
      <c r="D181" s="214"/>
      <c r="E181" s="184"/>
      <c r="F181" s="214"/>
      <c r="G181" s="214"/>
      <c r="H181" s="184"/>
      <c r="I181" s="214"/>
      <c r="J181" s="214"/>
      <c r="K181" s="214"/>
      <c r="L181" s="214"/>
      <c r="M181" s="214"/>
      <c r="N181" s="214" t="s">
        <v>720</v>
      </c>
      <c r="O181" s="214"/>
      <c r="P181" s="214"/>
      <c r="Q181" s="215"/>
      <c r="R181" s="214"/>
    </row>
    <row r="182" spans="1:18" x14ac:dyDescent="0.2">
      <c r="A182" s="185" t="s">
        <v>397</v>
      </c>
      <c r="B182" s="216"/>
      <c r="C182" s="214"/>
      <c r="D182" s="214"/>
      <c r="E182" s="184"/>
      <c r="F182" s="214"/>
      <c r="G182" s="214"/>
      <c r="H182" s="184"/>
      <c r="I182" s="214"/>
      <c r="J182" s="214"/>
      <c r="K182" s="214"/>
      <c r="L182" s="214"/>
      <c r="M182" s="214"/>
      <c r="N182" s="214"/>
      <c r="O182" s="214"/>
      <c r="P182" s="214"/>
      <c r="Q182" s="215"/>
      <c r="R182" s="214"/>
    </row>
    <row r="183" spans="1:18" x14ac:dyDescent="0.2">
      <c r="A183" s="185" t="s">
        <v>327</v>
      </c>
      <c r="B183" s="216" t="s">
        <v>328</v>
      </c>
      <c r="C183" s="214"/>
      <c r="D183" s="214"/>
      <c r="E183" s="184"/>
      <c r="F183" s="214"/>
      <c r="G183" s="214"/>
      <c r="H183" s="184"/>
      <c r="I183" s="217"/>
      <c r="J183" s="214"/>
      <c r="K183" s="214"/>
      <c r="L183" s="214"/>
      <c r="M183" s="214"/>
      <c r="N183" s="214" t="s">
        <v>720</v>
      </c>
      <c r="O183" s="214"/>
      <c r="P183" s="214"/>
      <c r="Q183" s="215"/>
      <c r="R183" s="214"/>
    </row>
    <row r="184" spans="1:18" x14ac:dyDescent="0.2">
      <c r="A184" s="185" t="s">
        <v>329</v>
      </c>
      <c r="B184" s="216"/>
      <c r="C184" s="214"/>
      <c r="D184" s="214"/>
      <c r="E184" s="184"/>
      <c r="F184" s="214"/>
      <c r="G184" s="214"/>
      <c r="H184" s="184"/>
      <c r="I184" s="217"/>
      <c r="J184" s="214"/>
      <c r="K184" s="214"/>
      <c r="L184" s="214"/>
      <c r="M184" s="214"/>
      <c r="N184" s="214"/>
      <c r="O184" s="214"/>
      <c r="P184" s="214"/>
      <c r="Q184" s="215"/>
      <c r="R184" s="214"/>
    </row>
    <row r="185" spans="1:18" x14ac:dyDescent="0.2">
      <c r="A185" s="185" t="s">
        <v>398</v>
      </c>
      <c r="B185" s="216" t="s">
        <v>331</v>
      </c>
      <c r="C185" s="214"/>
      <c r="D185" s="214"/>
      <c r="E185" s="184"/>
      <c r="F185" s="214"/>
      <c r="G185" s="214"/>
      <c r="H185" s="184"/>
      <c r="I185" s="214"/>
      <c r="J185" s="214"/>
      <c r="K185" s="214"/>
      <c r="L185" s="214"/>
      <c r="M185" s="214"/>
      <c r="N185" s="214" t="s">
        <v>720</v>
      </c>
      <c r="O185" s="214"/>
      <c r="P185" s="214"/>
      <c r="Q185" s="215"/>
      <c r="R185" s="214"/>
    </row>
    <row r="186" spans="1:18" x14ac:dyDescent="0.2">
      <c r="A186" s="185" t="s">
        <v>386</v>
      </c>
      <c r="B186" s="216"/>
      <c r="C186" s="214"/>
      <c r="D186" s="214"/>
      <c r="E186" s="184"/>
      <c r="F186" s="214"/>
      <c r="G186" s="214"/>
      <c r="H186" s="184"/>
      <c r="I186" s="214"/>
      <c r="J186" s="214"/>
      <c r="K186" s="214"/>
      <c r="L186" s="214"/>
      <c r="M186" s="214"/>
      <c r="N186" s="214"/>
      <c r="O186" s="214"/>
      <c r="P186" s="214"/>
      <c r="Q186" s="215"/>
      <c r="R186" s="214"/>
    </row>
    <row r="187" spans="1:18" x14ac:dyDescent="0.2">
      <c r="A187" s="182"/>
      <c r="B187" s="184"/>
      <c r="C187" s="183"/>
      <c r="D187" s="183"/>
      <c r="E187" s="184"/>
      <c r="F187" s="183"/>
      <c r="G187" s="184"/>
      <c r="H187" s="184"/>
      <c r="I187" s="184"/>
      <c r="J187" s="184"/>
      <c r="K187" s="184"/>
      <c r="L187" s="184"/>
      <c r="M187" s="183"/>
      <c r="N187" s="183"/>
      <c r="O187" s="183"/>
      <c r="P187" s="183"/>
      <c r="Q187" s="183"/>
      <c r="R187" s="183"/>
    </row>
    <row r="188" spans="1:18" x14ac:dyDescent="0.2">
      <c r="A188" s="182"/>
      <c r="B188" s="184"/>
      <c r="C188" s="183"/>
      <c r="D188" s="183"/>
      <c r="E188" s="184"/>
      <c r="F188" s="183"/>
      <c r="G188" s="184"/>
      <c r="H188" s="184"/>
      <c r="I188" s="184"/>
      <c r="J188" s="184"/>
      <c r="K188" s="184"/>
      <c r="L188" s="184"/>
      <c r="M188" s="183"/>
      <c r="N188" s="183"/>
      <c r="O188" s="183"/>
      <c r="P188" s="183"/>
      <c r="Q188" s="183"/>
      <c r="R188" s="183"/>
    </row>
    <row r="189" spans="1:18" x14ac:dyDescent="0.2">
      <c r="A189" s="218" t="s">
        <v>399</v>
      </c>
      <c r="B189" s="218" t="s">
        <v>524</v>
      </c>
      <c r="C189" s="218"/>
      <c r="D189" s="218"/>
      <c r="E189" s="184"/>
      <c r="F189" s="218"/>
      <c r="G189" s="218"/>
      <c r="H189" s="184"/>
      <c r="I189" s="218"/>
      <c r="J189" s="218"/>
      <c r="K189" s="218"/>
      <c r="L189" s="218"/>
      <c r="M189" s="190"/>
      <c r="N189" s="218"/>
      <c r="O189" s="218"/>
      <c r="P189" s="218" t="s">
        <v>400</v>
      </c>
      <c r="Q189" s="218"/>
      <c r="R189" s="218"/>
    </row>
    <row r="190" spans="1:18" x14ac:dyDescent="0.2">
      <c r="A190" s="218"/>
      <c r="B190" s="218"/>
      <c r="C190" s="218"/>
      <c r="D190" s="218"/>
      <c r="E190" s="184"/>
      <c r="F190" s="218"/>
      <c r="G190" s="218"/>
      <c r="H190" s="184"/>
      <c r="I190" s="218"/>
      <c r="J190" s="218"/>
      <c r="K190" s="218"/>
      <c r="L190" s="218"/>
      <c r="M190" s="190"/>
      <c r="N190" s="218"/>
      <c r="O190" s="218"/>
      <c r="P190" s="218"/>
      <c r="Q190" s="218"/>
      <c r="R190" s="218"/>
    </row>
    <row r="191" spans="1:18" x14ac:dyDescent="0.2">
      <c r="A191" s="185" t="s">
        <v>372</v>
      </c>
      <c r="B191" s="216" t="s">
        <v>373</v>
      </c>
      <c r="C191" s="214"/>
      <c r="D191" s="214"/>
      <c r="E191" s="184"/>
      <c r="F191" s="214"/>
      <c r="G191" s="214"/>
      <c r="H191" s="184"/>
      <c r="I191" s="214"/>
      <c r="J191" s="214"/>
      <c r="K191" s="214"/>
      <c r="L191" s="214"/>
      <c r="M191" s="214"/>
      <c r="N191" s="214"/>
      <c r="O191" s="214"/>
      <c r="P191" s="214" t="s">
        <v>721</v>
      </c>
      <c r="Q191" s="215"/>
      <c r="R191" s="214"/>
    </row>
    <row r="192" spans="1:18" ht="25.5" x14ac:dyDescent="0.2">
      <c r="A192" s="185" t="s">
        <v>401</v>
      </c>
      <c r="B192" s="216"/>
      <c r="C192" s="214"/>
      <c r="D192" s="214"/>
      <c r="E192" s="184"/>
      <c r="F192" s="214"/>
      <c r="G192" s="214"/>
      <c r="H192" s="184"/>
      <c r="I192" s="214"/>
      <c r="J192" s="214"/>
      <c r="K192" s="214"/>
      <c r="L192" s="214"/>
      <c r="M192" s="214"/>
      <c r="N192" s="214"/>
      <c r="O192" s="214"/>
      <c r="P192" s="214"/>
      <c r="Q192" s="215"/>
      <c r="R192" s="214"/>
    </row>
    <row r="193" spans="1:18" x14ac:dyDescent="0.2">
      <c r="A193" s="185" t="s">
        <v>307</v>
      </c>
      <c r="B193" s="216" t="s">
        <v>308</v>
      </c>
      <c r="C193" s="214"/>
      <c r="D193" s="214"/>
      <c r="E193" s="184"/>
      <c r="F193" s="214"/>
      <c r="G193" s="214"/>
      <c r="H193" s="184"/>
      <c r="I193" s="214"/>
      <c r="J193" s="214"/>
      <c r="K193" s="214"/>
      <c r="L193" s="214"/>
      <c r="M193" s="214"/>
      <c r="N193" s="214"/>
      <c r="O193" s="214"/>
      <c r="P193" s="214" t="s">
        <v>721</v>
      </c>
      <c r="Q193" s="215"/>
      <c r="R193" s="214"/>
    </row>
    <row r="194" spans="1:18" ht="25.5" x14ac:dyDescent="0.2">
      <c r="A194" s="185" t="s">
        <v>402</v>
      </c>
      <c r="B194" s="216"/>
      <c r="C194" s="214"/>
      <c r="D194" s="214"/>
      <c r="E194" s="184"/>
      <c r="F194" s="214"/>
      <c r="G194" s="214"/>
      <c r="H194" s="184"/>
      <c r="I194" s="214"/>
      <c r="J194" s="214"/>
      <c r="K194" s="214"/>
      <c r="L194" s="214"/>
      <c r="M194" s="214"/>
      <c r="N194" s="214"/>
      <c r="O194" s="214"/>
      <c r="P194" s="214"/>
      <c r="Q194" s="215"/>
      <c r="R194" s="214"/>
    </row>
    <row r="195" spans="1:18" x14ac:dyDescent="0.2">
      <c r="A195" s="185" t="s">
        <v>347</v>
      </c>
      <c r="B195" s="216" t="s">
        <v>348</v>
      </c>
      <c r="C195" s="214"/>
      <c r="D195" s="214"/>
      <c r="E195" s="184"/>
      <c r="F195" s="214"/>
      <c r="G195" s="214"/>
      <c r="H195" s="184"/>
      <c r="I195" s="214"/>
      <c r="J195" s="214"/>
      <c r="K195" s="214"/>
      <c r="L195" s="214"/>
      <c r="M195" s="214"/>
      <c r="N195" s="214"/>
      <c r="O195" s="214"/>
      <c r="P195" s="214" t="s">
        <v>721</v>
      </c>
      <c r="Q195" s="215"/>
      <c r="R195" s="214"/>
    </row>
    <row r="196" spans="1:18" x14ac:dyDescent="0.2">
      <c r="A196" s="185" t="s">
        <v>403</v>
      </c>
      <c r="B196" s="216"/>
      <c r="C196" s="214"/>
      <c r="D196" s="214"/>
      <c r="E196" s="184"/>
      <c r="F196" s="214"/>
      <c r="G196" s="214"/>
      <c r="H196" s="184"/>
      <c r="I196" s="214"/>
      <c r="J196" s="214"/>
      <c r="K196" s="214"/>
      <c r="L196" s="214"/>
      <c r="M196" s="214"/>
      <c r="N196" s="214"/>
      <c r="O196" s="214"/>
      <c r="P196" s="214"/>
      <c r="Q196" s="215"/>
      <c r="R196" s="214"/>
    </row>
    <row r="197" spans="1:18" x14ac:dyDescent="0.2">
      <c r="A197" s="185" t="s">
        <v>327</v>
      </c>
      <c r="B197" s="186" t="s">
        <v>391</v>
      </c>
      <c r="C197" s="185"/>
      <c r="D197" s="185"/>
      <c r="E197" s="184"/>
      <c r="F197" s="185"/>
      <c r="G197" s="185"/>
      <c r="H197" s="184"/>
      <c r="I197" s="189"/>
      <c r="J197" s="185"/>
      <c r="K197" s="185"/>
      <c r="L197" s="185"/>
      <c r="M197" s="185"/>
      <c r="N197" s="185"/>
      <c r="O197" s="185"/>
      <c r="P197" s="185" t="s">
        <v>721</v>
      </c>
      <c r="Q197" s="188"/>
      <c r="R197" s="185"/>
    </row>
    <row r="198" spans="1:18" x14ac:dyDescent="0.2">
      <c r="A198" s="185" t="s">
        <v>404</v>
      </c>
      <c r="B198" s="216" t="s">
        <v>393</v>
      </c>
      <c r="C198" s="214"/>
      <c r="D198" s="214"/>
      <c r="E198" s="184"/>
      <c r="F198" s="214"/>
      <c r="G198" s="214"/>
      <c r="H198" s="184"/>
      <c r="I198" s="214"/>
      <c r="J198" s="214"/>
      <c r="K198" s="214"/>
      <c r="L198" s="214"/>
      <c r="M198" s="214"/>
      <c r="N198" s="214"/>
      <c r="O198" s="214"/>
      <c r="P198" s="214" t="s">
        <v>721</v>
      </c>
      <c r="Q198" s="215"/>
      <c r="R198" s="214"/>
    </row>
    <row r="199" spans="1:18" ht="25.5" x14ac:dyDescent="0.2">
      <c r="A199" s="185" t="s">
        <v>405</v>
      </c>
      <c r="B199" s="216"/>
      <c r="C199" s="214"/>
      <c r="D199" s="214"/>
      <c r="E199" s="184"/>
      <c r="F199" s="214"/>
      <c r="G199" s="214"/>
      <c r="H199" s="184"/>
      <c r="I199" s="214"/>
      <c r="J199" s="214"/>
      <c r="K199" s="214"/>
      <c r="L199" s="214"/>
      <c r="M199" s="214"/>
      <c r="N199" s="214"/>
      <c r="O199" s="214"/>
      <c r="P199" s="214"/>
      <c r="Q199" s="215"/>
      <c r="R199" s="214"/>
    </row>
    <row r="200" spans="1:18" x14ac:dyDescent="0.2">
      <c r="A200" s="185" t="s">
        <v>406</v>
      </c>
      <c r="B200" s="216" t="s">
        <v>393</v>
      </c>
      <c r="C200" s="214"/>
      <c r="D200" s="214"/>
      <c r="E200" s="184"/>
      <c r="F200" s="214"/>
      <c r="G200" s="214"/>
      <c r="H200" s="184"/>
      <c r="I200" s="214"/>
      <c r="J200" s="214"/>
      <c r="K200" s="214"/>
      <c r="L200" s="214"/>
      <c r="M200" s="214"/>
      <c r="N200" s="214"/>
      <c r="O200" s="214"/>
      <c r="P200" s="214" t="s">
        <v>721</v>
      </c>
      <c r="Q200" s="215"/>
      <c r="R200" s="214"/>
    </row>
    <row r="201" spans="1:18" ht="25.5" x14ac:dyDescent="0.2">
      <c r="A201" s="185" t="s">
        <v>407</v>
      </c>
      <c r="B201" s="216"/>
      <c r="C201" s="214"/>
      <c r="D201" s="214"/>
      <c r="E201" s="184"/>
      <c r="F201" s="214"/>
      <c r="G201" s="214"/>
      <c r="H201" s="184"/>
      <c r="I201" s="214"/>
      <c r="J201" s="214"/>
      <c r="K201" s="214"/>
      <c r="L201" s="214"/>
      <c r="M201" s="214"/>
      <c r="N201" s="214"/>
      <c r="O201" s="214"/>
      <c r="P201" s="214"/>
      <c r="Q201" s="215"/>
      <c r="R201" s="214"/>
    </row>
    <row r="202" spans="1:18" x14ac:dyDescent="0.2">
      <c r="A202" s="185" t="s">
        <v>408</v>
      </c>
      <c r="B202" s="216" t="s">
        <v>393</v>
      </c>
      <c r="C202" s="214"/>
      <c r="D202" s="214"/>
      <c r="E202" s="184"/>
      <c r="F202" s="214"/>
      <c r="G202" s="214"/>
      <c r="H202" s="184"/>
      <c r="I202" s="214"/>
      <c r="J202" s="214"/>
      <c r="K202" s="214"/>
      <c r="L202" s="214"/>
      <c r="M202" s="214"/>
      <c r="N202" s="214"/>
      <c r="O202" s="214"/>
      <c r="P202" s="214" t="s">
        <v>721</v>
      </c>
      <c r="Q202" s="215"/>
      <c r="R202" s="214"/>
    </row>
    <row r="203" spans="1:18" ht="25.5" x14ac:dyDescent="0.2">
      <c r="A203" s="185" t="s">
        <v>407</v>
      </c>
      <c r="B203" s="216"/>
      <c r="C203" s="214"/>
      <c r="D203" s="214"/>
      <c r="E203" s="184"/>
      <c r="F203" s="214"/>
      <c r="G203" s="214"/>
      <c r="H203" s="184"/>
      <c r="I203" s="214"/>
      <c r="J203" s="214"/>
      <c r="K203" s="214"/>
      <c r="L203" s="214"/>
      <c r="M203" s="214"/>
      <c r="N203" s="214"/>
      <c r="O203" s="214"/>
      <c r="P203" s="214"/>
      <c r="Q203" s="215"/>
      <c r="R203" s="214"/>
    </row>
    <row r="204" spans="1:18" x14ac:dyDescent="0.2">
      <c r="A204" s="185" t="s">
        <v>479</v>
      </c>
      <c r="B204" s="216" t="s">
        <v>393</v>
      </c>
      <c r="C204" s="214"/>
      <c r="D204" s="214"/>
      <c r="E204" s="184"/>
      <c r="F204" s="214"/>
      <c r="G204" s="214"/>
      <c r="H204" s="184"/>
      <c r="I204" s="214"/>
      <c r="J204" s="214"/>
      <c r="K204" s="214"/>
      <c r="L204" s="214"/>
      <c r="M204" s="214"/>
      <c r="N204" s="214"/>
      <c r="O204" s="214"/>
      <c r="P204" s="214" t="s">
        <v>721</v>
      </c>
      <c r="Q204" s="215"/>
      <c r="R204" s="214"/>
    </row>
    <row r="205" spans="1:18" ht="25.5" x14ac:dyDescent="0.2">
      <c r="A205" s="185" t="s">
        <v>480</v>
      </c>
      <c r="B205" s="216"/>
      <c r="C205" s="214"/>
      <c r="D205" s="214"/>
      <c r="E205" s="184"/>
      <c r="F205" s="214"/>
      <c r="G205" s="214"/>
      <c r="H205" s="184"/>
      <c r="I205" s="214"/>
      <c r="J205" s="214"/>
      <c r="K205" s="214"/>
      <c r="L205" s="214"/>
      <c r="M205" s="214"/>
      <c r="N205" s="214"/>
      <c r="O205" s="214"/>
      <c r="P205" s="214"/>
      <c r="Q205" s="215"/>
      <c r="R205" s="214"/>
    </row>
    <row r="206" spans="1:18" x14ac:dyDescent="0.2">
      <c r="A206" s="185" t="s">
        <v>294</v>
      </c>
      <c r="B206" s="216" t="s">
        <v>295</v>
      </c>
      <c r="C206" s="214"/>
      <c r="D206" s="214"/>
      <c r="E206" s="184"/>
      <c r="F206" s="214"/>
      <c r="G206" s="214"/>
      <c r="H206" s="184"/>
      <c r="I206" s="214"/>
      <c r="J206" s="214"/>
      <c r="K206" s="214"/>
      <c r="L206" s="214"/>
      <c r="M206" s="214"/>
      <c r="N206" s="214"/>
      <c r="O206" s="214"/>
      <c r="P206" s="185" t="s">
        <v>721</v>
      </c>
      <c r="Q206" s="188"/>
      <c r="R206" s="185"/>
    </row>
    <row r="207" spans="1:18" ht="25.5" x14ac:dyDescent="0.2">
      <c r="A207" s="185" t="s">
        <v>481</v>
      </c>
      <c r="B207" s="216"/>
      <c r="C207" s="214"/>
      <c r="D207" s="214"/>
      <c r="E207" s="184"/>
      <c r="F207" s="214"/>
      <c r="G207" s="214"/>
      <c r="H207" s="184"/>
      <c r="I207" s="214"/>
      <c r="J207" s="214"/>
      <c r="K207" s="214"/>
      <c r="L207" s="214"/>
      <c r="M207" s="214"/>
      <c r="N207" s="214"/>
      <c r="O207" s="214"/>
      <c r="P207" s="185" t="s">
        <v>721</v>
      </c>
      <c r="Q207" s="188"/>
      <c r="R207" s="185"/>
    </row>
    <row r="208" spans="1:18" x14ac:dyDescent="0.2">
      <c r="A208" s="185" t="s">
        <v>337</v>
      </c>
      <c r="B208" s="216" t="s">
        <v>338</v>
      </c>
      <c r="C208" s="214"/>
      <c r="D208" s="214"/>
      <c r="E208" s="184"/>
      <c r="F208" s="214"/>
      <c r="G208" s="214"/>
      <c r="H208" s="184"/>
      <c r="I208" s="214"/>
      <c r="J208" s="214"/>
      <c r="K208" s="214"/>
      <c r="L208" s="214"/>
      <c r="M208" s="214"/>
      <c r="N208" s="214"/>
      <c r="O208" s="214"/>
      <c r="P208" s="214" t="s">
        <v>721</v>
      </c>
      <c r="Q208" s="215"/>
      <c r="R208" s="214"/>
    </row>
    <row r="209" spans="1:18" x14ac:dyDescent="0.2">
      <c r="A209" s="185" t="s">
        <v>482</v>
      </c>
      <c r="B209" s="216"/>
      <c r="C209" s="214"/>
      <c r="D209" s="214"/>
      <c r="E209" s="184"/>
      <c r="F209" s="214"/>
      <c r="G209" s="214"/>
      <c r="H209" s="184"/>
      <c r="I209" s="214"/>
      <c r="J209" s="214"/>
      <c r="K209" s="214"/>
      <c r="L209" s="214"/>
      <c r="M209" s="214"/>
      <c r="N209" s="214"/>
      <c r="O209" s="214"/>
      <c r="P209" s="214"/>
      <c r="Q209" s="215"/>
      <c r="R209" s="214"/>
    </row>
    <row r="210" spans="1:18" x14ac:dyDescent="0.2">
      <c r="A210" s="185" t="s">
        <v>321</v>
      </c>
      <c r="B210" s="216" t="s">
        <v>322</v>
      </c>
      <c r="C210" s="214"/>
      <c r="D210" s="214"/>
      <c r="E210" s="184"/>
      <c r="F210" s="214"/>
      <c r="G210" s="214"/>
      <c r="H210" s="184"/>
      <c r="I210" s="214"/>
      <c r="J210" s="214"/>
      <c r="K210" s="214"/>
      <c r="L210" s="214"/>
      <c r="M210" s="214"/>
      <c r="N210" s="214"/>
      <c r="O210" s="214"/>
      <c r="P210" s="214" t="s">
        <v>721</v>
      </c>
      <c r="Q210" s="215"/>
      <c r="R210" s="214"/>
    </row>
    <row r="211" spans="1:18" ht="25.5" x14ac:dyDescent="0.2">
      <c r="A211" s="185" t="s">
        <v>483</v>
      </c>
      <c r="B211" s="216"/>
      <c r="C211" s="214"/>
      <c r="D211" s="214"/>
      <c r="E211" s="184"/>
      <c r="F211" s="214"/>
      <c r="G211" s="214"/>
      <c r="H211" s="184"/>
      <c r="I211" s="214"/>
      <c r="J211" s="214"/>
      <c r="K211" s="214"/>
      <c r="L211" s="214"/>
      <c r="M211" s="214"/>
      <c r="N211" s="214"/>
      <c r="O211" s="214"/>
      <c r="P211" s="214"/>
      <c r="Q211" s="215"/>
      <c r="R211" s="214"/>
    </row>
    <row r="212" spans="1:18" x14ac:dyDescent="0.2">
      <c r="A212" s="185" t="s">
        <v>324</v>
      </c>
      <c r="B212" s="216" t="s">
        <v>325</v>
      </c>
      <c r="C212" s="214"/>
      <c r="D212" s="214"/>
      <c r="E212" s="184"/>
      <c r="F212" s="214"/>
      <c r="G212" s="214"/>
      <c r="H212" s="184"/>
      <c r="I212" s="214"/>
      <c r="J212" s="214"/>
      <c r="K212" s="214"/>
      <c r="L212" s="214"/>
      <c r="M212" s="214"/>
      <c r="N212" s="214"/>
      <c r="O212" s="214"/>
      <c r="P212" s="214" t="s">
        <v>721</v>
      </c>
      <c r="Q212" s="215"/>
      <c r="R212" s="214"/>
    </row>
    <row r="213" spans="1:18" ht="25.5" x14ac:dyDescent="0.2">
      <c r="A213" s="185" t="s">
        <v>484</v>
      </c>
      <c r="B213" s="216"/>
      <c r="C213" s="214"/>
      <c r="D213" s="214"/>
      <c r="E213" s="184"/>
      <c r="F213" s="214"/>
      <c r="G213" s="214"/>
      <c r="H213" s="184"/>
      <c r="I213" s="214"/>
      <c r="J213" s="214"/>
      <c r="K213" s="214"/>
      <c r="L213" s="214"/>
      <c r="M213" s="214"/>
      <c r="N213" s="214"/>
      <c r="O213" s="214"/>
      <c r="P213" s="214"/>
      <c r="Q213" s="215"/>
      <c r="R213" s="214"/>
    </row>
    <row r="214" spans="1:18" x14ac:dyDescent="0.2">
      <c r="A214" s="185" t="s">
        <v>339</v>
      </c>
      <c r="B214" s="216" t="s">
        <v>340</v>
      </c>
      <c r="C214" s="214"/>
      <c r="D214" s="214"/>
      <c r="E214" s="184"/>
      <c r="F214" s="214"/>
      <c r="G214" s="214"/>
      <c r="H214" s="184"/>
      <c r="I214" s="214"/>
      <c r="J214" s="214"/>
      <c r="K214" s="214"/>
      <c r="L214" s="214"/>
      <c r="M214" s="214"/>
      <c r="N214" s="214"/>
      <c r="O214" s="214"/>
      <c r="P214" s="214" t="s">
        <v>721</v>
      </c>
      <c r="Q214" s="215"/>
      <c r="R214" s="214"/>
    </row>
    <row r="215" spans="1:18" ht="25.5" x14ac:dyDescent="0.2">
      <c r="A215" s="185" t="s">
        <v>481</v>
      </c>
      <c r="B215" s="216"/>
      <c r="C215" s="214"/>
      <c r="D215" s="214"/>
      <c r="E215" s="184"/>
      <c r="F215" s="214"/>
      <c r="G215" s="214"/>
      <c r="H215" s="184"/>
      <c r="I215" s="214"/>
      <c r="J215" s="214"/>
      <c r="K215" s="214"/>
      <c r="L215" s="214"/>
      <c r="M215" s="214"/>
      <c r="N215" s="214"/>
      <c r="O215" s="214"/>
      <c r="P215" s="214"/>
      <c r="Q215" s="215"/>
      <c r="R215" s="214"/>
    </row>
    <row r="216" spans="1:18" x14ac:dyDescent="0.2">
      <c r="A216" s="185" t="s">
        <v>327</v>
      </c>
      <c r="B216" s="216" t="s">
        <v>328</v>
      </c>
      <c r="C216" s="214"/>
      <c r="D216" s="214"/>
      <c r="E216" s="184"/>
      <c r="F216" s="214"/>
      <c r="G216" s="214"/>
      <c r="H216" s="184"/>
      <c r="I216" s="217"/>
      <c r="J216" s="214"/>
      <c r="K216" s="214"/>
      <c r="L216" s="214"/>
      <c r="M216" s="214"/>
      <c r="N216" s="214"/>
      <c r="O216" s="214"/>
      <c r="P216" s="214" t="s">
        <v>721</v>
      </c>
      <c r="Q216" s="215"/>
      <c r="R216" s="214"/>
    </row>
    <row r="217" spans="1:18" x14ac:dyDescent="0.2">
      <c r="A217" s="185" t="s">
        <v>482</v>
      </c>
      <c r="B217" s="216"/>
      <c r="C217" s="214"/>
      <c r="D217" s="214"/>
      <c r="E217" s="184"/>
      <c r="F217" s="214"/>
      <c r="G217" s="214"/>
      <c r="H217" s="184"/>
      <c r="I217" s="217"/>
      <c r="J217" s="214"/>
      <c r="K217" s="214"/>
      <c r="L217" s="214"/>
      <c r="M217" s="214"/>
      <c r="N217" s="214"/>
      <c r="O217" s="214"/>
      <c r="P217" s="214"/>
      <c r="Q217" s="215"/>
      <c r="R217" s="214"/>
    </row>
    <row r="218" spans="1:18" x14ac:dyDescent="0.2">
      <c r="A218" s="185" t="s">
        <v>485</v>
      </c>
      <c r="B218" s="216" t="s">
        <v>331</v>
      </c>
      <c r="C218" s="214"/>
      <c r="D218" s="214"/>
      <c r="E218" s="184"/>
      <c r="F218" s="214"/>
      <c r="G218" s="214"/>
      <c r="H218" s="184"/>
      <c r="I218" s="214"/>
      <c r="J218" s="214"/>
      <c r="K218" s="214"/>
      <c r="L218" s="214"/>
      <c r="M218" s="214"/>
      <c r="N218" s="214"/>
      <c r="O218" s="214"/>
      <c r="P218" s="214" t="s">
        <v>721</v>
      </c>
      <c r="Q218" s="215"/>
      <c r="R218" s="214"/>
    </row>
    <row r="219" spans="1:18" x14ac:dyDescent="0.2">
      <c r="A219" s="185" t="s">
        <v>486</v>
      </c>
      <c r="B219" s="216"/>
      <c r="C219" s="214"/>
      <c r="D219" s="214"/>
      <c r="E219" s="184"/>
      <c r="F219" s="214"/>
      <c r="G219" s="214"/>
      <c r="H219" s="184"/>
      <c r="I219" s="214"/>
      <c r="J219" s="214"/>
      <c r="K219" s="214"/>
      <c r="L219" s="214"/>
      <c r="M219" s="214"/>
      <c r="N219" s="214"/>
      <c r="O219" s="214"/>
      <c r="P219" s="214"/>
      <c r="Q219" s="215"/>
      <c r="R219" s="214"/>
    </row>
    <row r="220" spans="1:18" x14ac:dyDescent="0.2">
      <c r="A220" s="185" t="s">
        <v>343</v>
      </c>
      <c r="B220" s="216" t="s">
        <v>344</v>
      </c>
      <c r="C220" s="214"/>
      <c r="D220" s="214"/>
      <c r="E220" s="184"/>
      <c r="F220" s="214"/>
      <c r="G220" s="214"/>
      <c r="H220" s="184"/>
      <c r="I220" s="214"/>
      <c r="J220" s="214"/>
      <c r="K220" s="214"/>
      <c r="L220" s="214"/>
      <c r="M220" s="214"/>
      <c r="N220" s="214"/>
      <c r="O220" s="214"/>
      <c r="P220" s="214" t="s">
        <v>721</v>
      </c>
      <c r="Q220" s="215"/>
      <c r="R220" s="214"/>
    </row>
    <row r="221" spans="1:18" x14ac:dyDescent="0.2">
      <c r="A221" s="185" t="s">
        <v>487</v>
      </c>
      <c r="B221" s="216"/>
      <c r="C221" s="214"/>
      <c r="D221" s="214"/>
      <c r="E221" s="184"/>
      <c r="F221" s="214"/>
      <c r="G221" s="214"/>
      <c r="H221" s="184"/>
      <c r="I221" s="214"/>
      <c r="J221" s="214"/>
      <c r="K221" s="214"/>
      <c r="L221" s="214"/>
      <c r="M221" s="214"/>
      <c r="N221" s="214"/>
      <c r="O221" s="214"/>
      <c r="P221" s="214"/>
      <c r="Q221" s="215"/>
      <c r="R221" s="214"/>
    </row>
    <row r="222" spans="1:18" x14ac:dyDescent="0.2">
      <c r="A222" s="185" t="s">
        <v>345</v>
      </c>
      <c r="B222" s="216" t="s">
        <v>346</v>
      </c>
      <c r="C222" s="214"/>
      <c r="D222" s="214"/>
      <c r="E222" s="184"/>
      <c r="F222" s="214"/>
      <c r="G222" s="214"/>
      <c r="H222" s="184"/>
      <c r="I222" s="214"/>
      <c r="J222" s="214"/>
      <c r="K222" s="214"/>
      <c r="L222" s="214"/>
      <c r="M222" s="214"/>
      <c r="N222" s="214"/>
      <c r="O222" s="214"/>
      <c r="P222" s="185"/>
      <c r="Q222" s="188" t="s">
        <v>717</v>
      </c>
      <c r="R222" s="214"/>
    </row>
    <row r="223" spans="1:18" ht="25.5" x14ac:dyDescent="0.2">
      <c r="A223" s="185" t="s">
        <v>488</v>
      </c>
      <c r="B223" s="216"/>
      <c r="C223" s="214"/>
      <c r="D223" s="214"/>
      <c r="E223" s="184"/>
      <c r="F223" s="214"/>
      <c r="G223" s="214"/>
      <c r="H223" s="184"/>
      <c r="I223" s="214"/>
      <c r="J223" s="214"/>
      <c r="K223" s="214"/>
      <c r="L223" s="214"/>
      <c r="M223" s="214"/>
      <c r="N223" s="214"/>
      <c r="O223" s="214"/>
      <c r="P223" s="185"/>
      <c r="Q223" s="188"/>
      <c r="R223" s="214"/>
    </row>
    <row r="224" spans="1:18" x14ac:dyDescent="0.2">
      <c r="A224" s="185" t="s">
        <v>292</v>
      </c>
      <c r="B224" s="216" t="s">
        <v>293</v>
      </c>
      <c r="C224" s="214"/>
      <c r="D224" s="214"/>
      <c r="E224" s="184"/>
      <c r="F224" s="214"/>
      <c r="G224" s="214"/>
      <c r="H224" s="184"/>
      <c r="I224" s="214"/>
      <c r="J224" s="214"/>
      <c r="K224" s="214"/>
      <c r="L224" s="214"/>
      <c r="M224" s="214"/>
      <c r="N224" s="214"/>
      <c r="O224" s="214"/>
      <c r="P224" s="214"/>
      <c r="Q224" s="215" t="s">
        <v>717</v>
      </c>
      <c r="R224" s="214"/>
    </row>
    <row r="225" spans="1:18" ht="25.5" x14ac:dyDescent="0.2">
      <c r="A225" s="185" t="s">
        <v>489</v>
      </c>
      <c r="B225" s="216"/>
      <c r="C225" s="214"/>
      <c r="D225" s="214"/>
      <c r="E225" s="184"/>
      <c r="F225" s="214"/>
      <c r="G225" s="214"/>
      <c r="H225" s="184"/>
      <c r="I225" s="214"/>
      <c r="J225" s="214"/>
      <c r="K225" s="214"/>
      <c r="L225" s="214"/>
      <c r="M225" s="214"/>
      <c r="N225" s="214"/>
      <c r="O225" s="214"/>
      <c r="P225" s="214"/>
      <c r="Q225" s="215"/>
      <c r="R225" s="214"/>
    </row>
    <row r="226" spans="1:18" x14ac:dyDescent="0.2">
      <c r="A226" s="185" t="s">
        <v>307</v>
      </c>
      <c r="B226" s="216" t="s">
        <v>308</v>
      </c>
      <c r="C226" s="214"/>
      <c r="D226" s="214"/>
      <c r="E226" s="184"/>
      <c r="F226" s="214"/>
      <c r="G226" s="214"/>
      <c r="H226" s="184"/>
      <c r="I226" s="214"/>
      <c r="J226" s="214"/>
      <c r="K226" s="214"/>
      <c r="L226" s="214"/>
      <c r="M226" s="214"/>
      <c r="N226" s="214"/>
      <c r="O226" s="214"/>
      <c r="P226" s="214"/>
      <c r="Q226" s="215" t="s">
        <v>717</v>
      </c>
      <c r="R226" s="214"/>
    </row>
    <row r="227" spans="1:18" ht="25.5" x14ac:dyDescent="0.2">
      <c r="A227" s="185" t="s">
        <v>489</v>
      </c>
      <c r="B227" s="216"/>
      <c r="C227" s="214"/>
      <c r="D227" s="214"/>
      <c r="E227" s="184"/>
      <c r="F227" s="214"/>
      <c r="G227" s="214"/>
      <c r="H227" s="184"/>
      <c r="I227" s="214"/>
      <c r="J227" s="214"/>
      <c r="K227" s="214"/>
      <c r="L227" s="214"/>
      <c r="M227" s="214"/>
      <c r="N227" s="214"/>
      <c r="O227" s="214"/>
      <c r="P227" s="214"/>
      <c r="Q227" s="215"/>
      <c r="R227" s="214"/>
    </row>
    <row r="228" spans="1:18" x14ac:dyDescent="0.2">
      <c r="A228" s="185" t="s">
        <v>312</v>
      </c>
      <c r="B228" s="216" t="s">
        <v>313</v>
      </c>
      <c r="C228" s="214"/>
      <c r="D228" s="214"/>
      <c r="E228" s="184"/>
      <c r="F228" s="214"/>
      <c r="G228" s="214"/>
      <c r="H228" s="184"/>
      <c r="I228" s="214"/>
      <c r="J228" s="214"/>
      <c r="K228" s="214"/>
      <c r="L228" s="214"/>
      <c r="M228" s="214"/>
      <c r="N228" s="214"/>
      <c r="O228" s="214"/>
      <c r="P228" s="214"/>
      <c r="Q228" s="215" t="s">
        <v>717</v>
      </c>
      <c r="R228" s="214"/>
    </row>
    <row r="229" spans="1:18" ht="25.5" x14ac:dyDescent="0.2">
      <c r="A229" s="185" t="s">
        <v>490</v>
      </c>
      <c r="B229" s="216"/>
      <c r="C229" s="214"/>
      <c r="D229" s="214"/>
      <c r="E229" s="184"/>
      <c r="F229" s="214"/>
      <c r="G229" s="214"/>
      <c r="H229" s="184"/>
      <c r="I229" s="214"/>
      <c r="J229" s="214"/>
      <c r="K229" s="214"/>
      <c r="L229" s="214"/>
      <c r="M229" s="214"/>
      <c r="N229" s="214"/>
      <c r="O229" s="214"/>
      <c r="P229" s="214"/>
      <c r="Q229" s="215"/>
      <c r="R229" s="214"/>
    </row>
    <row r="230" spans="1:18" x14ac:dyDescent="0.2">
      <c r="A230" s="185" t="s">
        <v>491</v>
      </c>
      <c r="B230" s="216" t="s">
        <v>393</v>
      </c>
      <c r="C230" s="214"/>
      <c r="D230" s="214"/>
      <c r="E230" s="184"/>
      <c r="F230" s="214"/>
      <c r="G230" s="214"/>
      <c r="H230" s="184"/>
      <c r="I230" s="214"/>
      <c r="J230" s="214"/>
      <c r="K230" s="214"/>
      <c r="L230" s="214"/>
      <c r="M230" s="214"/>
      <c r="N230" s="214"/>
      <c r="O230" s="214"/>
      <c r="P230" s="214"/>
      <c r="Q230" s="215" t="s">
        <v>717</v>
      </c>
      <c r="R230" s="214"/>
    </row>
    <row r="231" spans="1:18" ht="25.5" x14ac:dyDescent="0.2">
      <c r="A231" s="185" t="s">
        <v>407</v>
      </c>
      <c r="B231" s="216"/>
      <c r="C231" s="214"/>
      <c r="D231" s="214"/>
      <c r="E231" s="184"/>
      <c r="F231" s="214"/>
      <c r="G231" s="214"/>
      <c r="H231" s="184"/>
      <c r="I231" s="214"/>
      <c r="J231" s="214"/>
      <c r="K231" s="214"/>
      <c r="L231" s="214"/>
      <c r="M231" s="214"/>
      <c r="N231" s="214"/>
      <c r="O231" s="214"/>
      <c r="P231" s="214"/>
      <c r="Q231" s="215"/>
      <c r="R231" s="214"/>
    </row>
    <row r="232" spans="1:18" x14ac:dyDescent="0.2">
      <c r="A232" s="185" t="s">
        <v>492</v>
      </c>
      <c r="B232" s="216" t="s">
        <v>393</v>
      </c>
      <c r="C232" s="214"/>
      <c r="D232" s="214"/>
      <c r="E232" s="184"/>
      <c r="F232" s="214"/>
      <c r="G232" s="214"/>
      <c r="H232" s="184"/>
      <c r="I232" s="214"/>
      <c r="J232" s="214"/>
      <c r="K232" s="214"/>
      <c r="L232" s="214"/>
      <c r="M232" s="214"/>
      <c r="N232" s="214"/>
      <c r="O232" s="214"/>
      <c r="P232" s="214"/>
      <c r="Q232" s="215" t="s">
        <v>717</v>
      </c>
      <c r="R232" s="214"/>
    </row>
    <row r="233" spans="1:18" ht="25.5" x14ac:dyDescent="0.2">
      <c r="A233" s="185" t="s">
        <v>494</v>
      </c>
      <c r="B233" s="216"/>
      <c r="C233" s="214"/>
      <c r="D233" s="214"/>
      <c r="E233" s="184"/>
      <c r="F233" s="214"/>
      <c r="G233" s="214"/>
      <c r="H233" s="184"/>
      <c r="I233" s="214"/>
      <c r="J233" s="214"/>
      <c r="K233" s="214"/>
      <c r="L233" s="214"/>
      <c r="M233" s="214"/>
      <c r="N233" s="214"/>
      <c r="O233" s="214"/>
      <c r="P233" s="214"/>
      <c r="Q233" s="215"/>
      <c r="R233" s="214"/>
    </row>
    <row r="234" spans="1:18" x14ac:dyDescent="0.2">
      <c r="A234" s="185" t="s">
        <v>495</v>
      </c>
      <c r="B234" s="216" t="s">
        <v>393</v>
      </c>
      <c r="C234" s="214"/>
      <c r="D234" s="214"/>
      <c r="E234" s="184"/>
      <c r="F234" s="214"/>
      <c r="G234" s="214"/>
      <c r="H234" s="184"/>
      <c r="I234" s="214"/>
      <c r="J234" s="214"/>
      <c r="K234" s="214"/>
      <c r="L234" s="214"/>
      <c r="M234" s="214"/>
      <c r="N234" s="214"/>
      <c r="O234" s="214"/>
      <c r="P234" s="214"/>
      <c r="Q234" s="215" t="s">
        <v>717</v>
      </c>
      <c r="R234" s="214"/>
    </row>
    <row r="235" spans="1:18" ht="25.5" x14ac:dyDescent="0.2">
      <c r="A235" s="185" t="s">
        <v>407</v>
      </c>
      <c r="B235" s="216"/>
      <c r="C235" s="214"/>
      <c r="D235" s="214"/>
      <c r="E235" s="184"/>
      <c r="F235" s="214"/>
      <c r="G235" s="214"/>
      <c r="H235" s="184"/>
      <c r="I235" s="214"/>
      <c r="J235" s="214"/>
      <c r="K235" s="214"/>
      <c r="L235" s="214"/>
      <c r="M235" s="214"/>
      <c r="N235" s="214"/>
      <c r="O235" s="214"/>
      <c r="P235" s="214"/>
      <c r="Q235" s="215"/>
      <c r="R235" s="214"/>
    </row>
    <row r="236" spans="1:18" x14ac:dyDescent="0.2">
      <c r="A236" s="185" t="s">
        <v>496</v>
      </c>
      <c r="B236" s="216" t="s">
        <v>393</v>
      </c>
      <c r="C236" s="214"/>
      <c r="D236" s="214"/>
      <c r="E236" s="184"/>
      <c r="F236" s="214"/>
      <c r="G236" s="214"/>
      <c r="H236" s="184"/>
      <c r="I236" s="214"/>
      <c r="J236" s="214"/>
      <c r="K236" s="214"/>
      <c r="L236" s="214"/>
      <c r="M236" s="214"/>
      <c r="N236" s="214"/>
      <c r="O236" s="214"/>
      <c r="P236" s="214"/>
      <c r="Q236" s="215" t="s">
        <v>717</v>
      </c>
      <c r="R236" s="214"/>
    </row>
    <row r="237" spans="1:18" ht="25.5" x14ac:dyDescent="0.2">
      <c r="A237" s="185" t="s">
        <v>401</v>
      </c>
      <c r="B237" s="216"/>
      <c r="C237" s="214"/>
      <c r="D237" s="214"/>
      <c r="E237" s="184"/>
      <c r="F237" s="214"/>
      <c r="G237" s="214"/>
      <c r="H237" s="184"/>
      <c r="I237" s="214"/>
      <c r="J237" s="214"/>
      <c r="K237" s="214"/>
      <c r="L237" s="214"/>
      <c r="M237" s="214"/>
      <c r="N237" s="214"/>
      <c r="O237" s="214"/>
      <c r="P237" s="214"/>
      <c r="Q237" s="215"/>
      <c r="R237" s="214"/>
    </row>
    <row r="238" spans="1:18" x14ac:dyDescent="0.2">
      <c r="A238" s="185" t="s">
        <v>497</v>
      </c>
      <c r="B238" s="186" t="s">
        <v>393</v>
      </c>
      <c r="C238" s="185"/>
      <c r="D238" s="185"/>
      <c r="E238" s="184"/>
      <c r="F238" s="185"/>
      <c r="G238" s="185"/>
      <c r="H238" s="184"/>
      <c r="I238" s="185"/>
      <c r="J238" s="185"/>
      <c r="K238" s="185"/>
      <c r="L238" s="185"/>
      <c r="M238" s="185"/>
      <c r="N238" s="185"/>
      <c r="O238" s="185"/>
      <c r="P238" s="185"/>
      <c r="Q238" s="188" t="s">
        <v>717</v>
      </c>
      <c r="R238" s="185"/>
    </row>
    <row r="239" spans="1:18" x14ac:dyDescent="0.2">
      <c r="A239" s="185" t="s">
        <v>294</v>
      </c>
      <c r="B239" s="216" t="s">
        <v>295</v>
      </c>
      <c r="C239" s="214"/>
      <c r="D239" s="214"/>
      <c r="E239" s="184"/>
      <c r="F239" s="214"/>
      <c r="G239" s="214"/>
      <c r="H239" s="184"/>
      <c r="I239" s="214"/>
      <c r="J239" s="214"/>
      <c r="K239" s="214"/>
      <c r="L239" s="214"/>
      <c r="M239" s="214"/>
      <c r="N239" s="214"/>
      <c r="O239" s="214"/>
      <c r="P239" s="185"/>
      <c r="Q239" s="188" t="s">
        <v>717</v>
      </c>
      <c r="R239" s="214"/>
    </row>
    <row r="240" spans="1:18" x14ac:dyDescent="0.2">
      <c r="A240" s="185" t="s">
        <v>498</v>
      </c>
      <c r="B240" s="216"/>
      <c r="C240" s="214"/>
      <c r="D240" s="214"/>
      <c r="E240" s="184"/>
      <c r="F240" s="214"/>
      <c r="G240" s="214"/>
      <c r="H240" s="184"/>
      <c r="I240" s="214"/>
      <c r="J240" s="214"/>
      <c r="K240" s="214"/>
      <c r="L240" s="214"/>
      <c r="M240" s="214"/>
      <c r="N240" s="214"/>
      <c r="O240" s="214"/>
      <c r="P240" s="185"/>
      <c r="Q240" s="188" t="s">
        <v>717</v>
      </c>
      <c r="R240" s="214"/>
    </row>
    <row r="241" spans="1:18" x14ac:dyDescent="0.2">
      <c r="A241" s="185" t="s">
        <v>317</v>
      </c>
      <c r="B241" s="186" t="s">
        <v>318</v>
      </c>
      <c r="C241" s="185"/>
      <c r="D241" s="185"/>
      <c r="E241" s="184"/>
      <c r="F241" s="185"/>
      <c r="G241" s="185"/>
      <c r="H241" s="184"/>
      <c r="I241" s="185"/>
      <c r="J241" s="185"/>
      <c r="K241" s="185"/>
      <c r="L241" s="185"/>
      <c r="M241" s="185"/>
      <c r="N241" s="185"/>
      <c r="O241" s="185"/>
      <c r="P241" s="185"/>
      <c r="Q241" s="188" t="s">
        <v>717</v>
      </c>
      <c r="R241" s="185"/>
    </row>
    <row r="242" spans="1:18" x14ac:dyDescent="0.2">
      <c r="A242" s="185" t="s">
        <v>337</v>
      </c>
      <c r="B242" s="186" t="s">
        <v>338</v>
      </c>
      <c r="C242" s="185"/>
      <c r="D242" s="185"/>
      <c r="E242" s="184"/>
      <c r="F242" s="185"/>
      <c r="G242" s="185"/>
      <c r="H242" s="184"/>
      <c r="I242" s="185"/>
      <c r="J242" s="185"/>
      <c r="K242" s="185"/>
      <c r="L242" s="185"/>
      <c r="M242" s="185"/>
      <c r="N242" s="185"/>
      <c r="O242" s="185"/>
      <c r="P242" s="185"/>
      <c r="Q242" s="188" t="s">
        <v>717</v>
      </c>
      <c r="R242" s="185"/>
    </row>
    <row r="243" spans="1:18" x14ac:dyDescent="0.2">
      <c r="A243" s="185" t="s">
        <v>327</v>
      </c>
      <c r="B243" s="216" t="s">
        <v>328</v>
      </c>
      <c r="C243" s="214"/>
      <c r="D243" s="214"/>
      <c r="E243" s="184"/>
      <c r="F243" s="214"/>
      <c r="G243" s="214"/>
      <c r="H243" s="184"/>
      <c r="I243" s="217"/>
      <c r="J243" s="214"/>
      <c r="K243" s="214"/>
      <c r="L243" s="214"/>
      <c r="M243" s="214"/>
      <c r="N243" s="214"/>
      <c r="O243" s="214"/>
      <c r="P243" s="214"/>
      <c r="Q243" s="215" t="s">
        <v>717</v>
      </c>
      <c r="R243" s="214"/>
    </row>
    <row r="244" spans="1:18" ht="25.5" x14ac:dyDescent="0.2">
      <c r="A244" s="185" t="s">
        <v>499</v>
      </c>
      <c r="B244" s="216"/>
      <c r="C244" s="214"/>
      <c r="D244" s="214"/>
      <c r="E244" s="184"/>
      <c r="F244" s="214"/>
      <c r="G244" s="214"/>
      <c r="H244" s="184"/>
      <c r="I244" s="217"/>
      <c r="J244" s="214"/>
      <c r="K244" s="214"/>
      <c r="L244" s="214"/>
      <c r="M244" s="214"/>
      <c r="N244" s="214"/>
      <c r="O244" s="214"/>
      <c r="P244" s="214"/>
      <c r="Q244" s="215"/>
      <c r="R244" s="214"/>
    </row>
    <row r="245" spans="1:18" x14ac:dyDescent="0.2">
      <c r="A245" s="185" t="s">
        <v>500</v>
      </c>
      <c r="B245" s="216" t="s">
        <v>331</v>
      </c>
      <c r="C245" s="214"/>
      <c r="D245" s="214"/>
      <c r="E245" s="184"/>
      <c r="F245" s="214"/>
      <c r="G245" s="214"/>
      <c r="H245" s="184"/>
      <c r="I245" s="214"/>
      <c r="J245" s="214"/>
      <c r="K245" s="214"/>
      <c r="L245" s="214"/>
      <c r="M245" s="214"/>
      <c r="N245" s="214"/>
      <c r="O245" s="214"/>
      <c r="P245" s="214"/>
      <c r="Q245" s="215" t="s">
        <v>717</v>
      </c>
      <c r="R245" s="214"/>
    </row>
    <row r="246" spans="1:18" x14ac:dyDescent="0.2">
      <c r="A246" s="185" t="s">
        <v>498</v>
      </c>
      <c r="B246" s="216"/>
      <c r="C246" s="214"/>
      <c r="D246" s="214"/>
      <c r="E246" s="184"/>
      <c r="F246" s="214"/>
      <c r="G246" s="214"/>
      <c r="H246" s="184"/>
      <c r="I246" s="214"/>
      <c r="J246" s="214"/>
      <c r="K246" s="214"/>
      <c r="L246" s="214"/>
      <c r="M246" s="214"/>
      <c r="N246" s="214"/>
      <c r="O246" s="214"/>
      <c r="P246" s="214"/>
      <c r="Q246" s="215"/>
      <c r="R246" s="214"/>
    </row>
    <row r="247" spans="1:18" x14ac:dyDescent="0.2">
      <c r="A247" s="185" t="s">
        <v>501</v>
      </c>
      <c r="B247" s="216" t="s">
        <v>331</v>
      </c>
      <c r="C247" s="214"/>
      <c r="D247" s="214"/>
      <c r="E247" s="184"/>
      <c r="F247" s="214"/>
      <c r="G247" s="214"/>
      <c r="H247" s="184"/>
      <c r="I247" s="214"/>
      <c r="J247" s="214"/>
      <c r="K247" s="214"/>
      <c r="L247" s="214"/>
      <c r="M247" s="214"/>
      <c r="N247" s="214"/>
      <c r="O247" s="214"/>
      <c r="P247" s="214"/>
      <c r="Q247" s="215" t="s">
        <v>717</v>
      </c>
      <c r="R247" s="214"/>
    </row>
    <row r="248" spans="1:18" ht="25.5" x14ac:dyDescent="0.2">
      <c r="A248" s="185" t="s">
        <v>502</v>
      </c>
      <c r="B248" s="216"/>
      <c r="C248" s="214"/>
      <c r="D248" s="214"/>
      <c r="E248" s="184"/>
      <c r="F248" s="214"/>
      <c r="G248" s="214"/>
      <c r="H248" s="184"/>
      <c r="I248" s="214"/>
      <c r="J248" s="214"/>
      <c r="K248" s="214"/>
      <c r="L248" s="214"/>
      <c r="M248" s="214"/>
      <c r="N248" s="214"/>
      <c r="O248" s="214"/>
      <c r="P248" s="214"/>
      <c r="Q248" s="215"/>
      <c r="R248" s="214"/>
    </row>
    <row r="249" spans="1:18" x14ac:dyDescent="0.2">
      <c r="A249" s="185" t="s">
        <v>503</v>
      </c>
      <c r="B249" s="216" t="s">
        <v>331</v>
      </c>
      <c r="C249" s="214"/>
      <c r="D249" s="214"/>
      <c r="E249" s="184"/>
      <c r="F249" s="214"/>
      <c r="G249" s="214"/>
      <c r="H249" s="184"/>
      <c r="I249" s="217"/>
      <c r="J249" s="214"/>
      <c r="K249" s="214"/>
      <c r="L249" s="214"/>
      <c r="M249" s="214"/>
      <c r="N249" s="214"/>
      <c r="O249" s="214"/>
      <c r="P249" s="214"/>
      <c r="Q249" s="215" t="s">
        <v>717</v>
      </c>
      <c r="R249" s="214"/>
    </row>
    <row r="250" spans="1:18" ht="38.25" x14ac:dyDescent="0.2">
      <c r="A250" s="185" t="s">
        <v>504</v>
      </c>
      <c r="B250" s="216"/>
      <c r="C250" s="214"/>
      <c r="D250" s="214"/>
      <c r="E250" s="184"/>
      <c r="F250" s="214"/>
      <c r="G250" s="214"/>
      <c r="H250" s="184"/>
      <c r="I250" s="217"/>
      <c r="J250" s="214"/>
      <c r="K250" s="214"/>
      <c r="L250" s="214"/>
      <c r="M250" s="214"/>
      <c r="N250" s="214"/>
      <c r="O250" s="214"/>
      <c r="P250" s="214"/>
      <c r="Q250" s="215"/>
      <c r="R250" s="214"/>
    </row>
    <row r="251" spans="1:18" x14ac:dyDescent="0.2">
      <c r="A251" s="185" t="s">
        <v>343</v>
      </c>
      <c r="B251" s="216" t="s">
        <v>344</v>
      </c>
      <c r="C251" s="214"/>
      <c r="D251" s="214"/>
      <c r="E251" s="184"/>
      <c r="F251" s="214"/>
      <c r="G251" s="214"/>
      <c r="H251" s="184"/>
      <c r="I251" s="214"/>
      <c r="J251" s="214"/>
      <c r="K251" s="214"/>
      <c r="L251" s="214"/>
      <c r="M251" s="214"/>
      <c r="N251" s="214"/>
      <c r="O251" s="214"/>
      <c r="P251" s="214"/>
      <c r="Q251" s="215" t="s">
        <v>717</v>
      </c>
      <c r="R251" s="214"/>
    </row>
    <row r="252" spans="1:18" x14ac:dyDescent="0.2">
      <c r="A252" s="185" t="s">
        <v>505</v>
      </c>
      <c r="B252" s="216"/>
      <c r="C252" s="214"/>
      <c r="D252" s="214"/>
      <c r="E252" s="184"/>
      <c r="F252" s="214"/>
      <c r="G252" s="214"/>
      <c r="H252" s="184"/>
      <c r="I252" s="214"/>
      <c r="J252" s="214"/>
      <c r="K252" s="214"/>
      <c r="L252" s="214"/>
      <c r="M252" s="214"/>
      <c r="N252" s="214"/>
      <c r="O252" s="214"/>
      <c r="P252" s="214"/>
      <c r="Q252" s="215"/>
      <c r="R252" s="214"/>
    </row>
    <row r="253" spans="1:18" x14ac:dyDescent="0.2">
      <c r="A253" s="184"/>
      <c r="B253" s="182"/>
      <c r="C253" s="183"/>
      <c r="D253" s="183"/>
      <c r="E253" s="184"/>
      <c r="F253" s="183"/>
      <c r="G253" s="184"/>
      <c r="H253" s="184"/>
      <c r="I253" s="184"/>
      <c r="J253" s="184"/>
      <c r="K253" s="184"/>
      <c r="L253" s="184"/>
      <c r="M253" s="183"/>
      <c r="N253" s="183"/>
      <c r="O253" s="183"/>
      <c r="P253" s="183"/>
      <c r="Q253" s="183"/>
      <c r="R253" s="183"/>
    </row>
    <row r="254" spans="1:18" x14ac:dyDescent="0.2">
      <c r="A254" s="182"/>
      <c r="B254" s="182"/>
      <c r="C254" s="183"/>
      <c r="D254" s="183"/>
      <c r="E254" s="184"/>
      <c r="F254" s="183"/>
      <c r="G254" s="184"/>
      <c r="H254" s="184"/>
      <c r="I254" s="184"/>
      <c r="J254" s="184"/>
      <c r="K254" s="184"/>
      <c r="L254" s="184"/>
      <c r="M254" s="183"/>
      <c r="N254" s="183"/>
      <c r="O254" s="183"/>
      <c r="P254" s="183"/>
      <c r="Q254" s="183"/>
      <c r="R254" s="183"/>
    </row>
    <row r="255" spans="1:18" x14ac:dyDescent="0.2">
      <c r="A255" s="218" t="s">
        <v>506</v>
      </c>
      <c r="B255" s="218" t="s">
        <v>507</v>
      </c>
      <c r="C255" s="218" t="s">
        <v>508</v>
      </c>
      <c r="D255" s="218" t="s">
        <v>509</v>
      </c>
      <c r="E255" s="218" t="s">
        <v>524</v>
      </c>
      <c r="F255" s="218"/>
      <c r="G255" s="218"/>
      <c r="H255" s="218" t="s">
        <v>399</v>
      </c>
      <c r="I255" s="218"/>
      <c r="J255" s="218"/>
      <c r="K255" s="218"/>
      <c r="L255" s="218"/>
      <c r="M255" s="190"/>
      <c r="N255" s="218"/>
      <c r="O255" s="218"/>
      <c r="P255" s="218"/>
      <c r="Q255" s="218"/>
      <c r="R255" s="218" t="s">
        <v>510</v>
      </c>
    </row>
    <row r="256" spans="1:18" x14ac:dyDescent="0.2">
      <c r="A256" s="218"/>
      <c r="B256" s="218"/>
      <c r="C256" s="218"/>
      <c r="D256" s="218"/>
      <c r="E256" s="218"/>
      <c r="F256" s="218"/>
      <c r="G256" s="218"/>
      <c r="H256" s="218"/>
      <c r="I256" s="218"/>
      <c r="J256" s="218"/>
      <c r="K256" s="218"/>
      <c r="L256" s="218"/>
      <c r="M256" s="190"/>
      <c r="N256" s="218"/>
      <c r="O256" s="218"/>
      <c r="P256" s="218"/>
      <c r="Q256" s="218"/>
      <c r="R256" s="218"/>
    </row>
    <row r="257" spans="1:18" x14ac:dyDescent="0.2">
      <c r="A257" s="214" t="s">
        <v>345</v>
      </c>
      <c r="B257" s="216" t="s">
        <v>346</v>
      </c>
      <c r="C257" s="214"/>
      <c r="D257" s="214"/>
      <c r="E257" s="184"/>
      <c r="F257" s="214"/>
      <c r="G257" s="214"/>
      <c r="H257" s="184"/>
      <c r="I257" s="214"/>
      <c r="J257" s="214"/>
      <c r="K257" s="214"/>
      <c r="L257" s="214"/>
      <c r="M257" s="214"/>
      <c r="N257" s="214"/>
      <c r="O257" s="214"/>
      <c r="P257" s="185"/>
      <c r="Q257" s="188"/>
      <c r="R257" s="185" t="s">
        <v>720</v>
      </c>
    </row>
    <row r="258" spans="1:18" x14ac:dyDescent="0.2">
      <c r="A258" s="214"/>
      <c r="B258" s="216"/>
      <c r="C258" s="214"/>
      <c r="D258" s="214"/>
      <c r="E258" s="184"/>
      <c r="F258" s="214"/>
      <c r="G258" s="214"/>
      <c r="H258" s="184"/>
      <c r="I258" s="214"/>
      <c r="J258" s="214"/>
      <c r="K258" s="214"/>
      <c r="L258" s="214"/>
      <c r="M258" s="214"/>
      <c r="N258" s="214"/>
      <c r="O258" s="214"/>
      <c r="P258" s="185"/>
      <c r="Q258" s="188"/>
      <c r="R258" s="185"/>
    </row>
    <row r="259" spans="1:18" x14ac:dyDescent="0.2">
      <c r="A259" s="185" t="s">
        <v>290</v>
      </c>
      <c r="B259" s="186" t="s">
        <v>291</v>
      </c>
      <c r="C259" s="185"/>
      <c r="D259" s="185"/>
      <c r="E259" s="184"/>
      <c r="F259" s="185"/>
      <c r="G259" s="185"/>
      <c r="H259" s="184"/>
      <c r="I259" s="185"/>
      <c r="J259" s="185"/>
      <c r="K259" s="185"/>
      <c r="L259" s="185"/>
      <c r="M259" s="185"/>
      <c r="N259" s="185"/>
      <c r="O259" s="185"/>
      <c r="P259" s="185"/>
      <c r="Q259" s="188"/>
      <c r="R259" s="185" t="s">
        <v>720</v>
      </c>
    </row>
    <row r="260" spans="1:18" x14ac:dyDescent="0.2">
      <c r="A260" s="185" t="s">
        <v>292</v>
      </c>
      <c r="B260" s="216" t="s">
        <v>293</v>
      </c>
      <c r="C260" s="214"/>
      <c r="D260" s="214"/>
      <c r="E260" s="184"/>
      <c r="F260" s="214"/>
      <c r="G260" s="214"/>
      <c r="H260" s="184"/>
      <c r="I260" s="214"/>
      <c r="J260" s="214"/>
      <c r="K260" s="214"/>
      <c r="L260" s="214"/>
      <c r="M260" s="214"/>
      <c r="N260" s="214"/>
      <c r="O260" s="214"/>
      <c r="P260" s="214"/>
      <c r="Q260" s="215"/>
      <c r="R260" s="214" t="s">
        <v>720</v>
      </c>
    </row>
    <row r="261" spans="1:18" ht="25.5" x14ac:dyDescent="0.2">
      <c r="A261" s="185" t="s">
        <v>511</v>
      </c>
      <c r="B261" s="216"/>
      <c r="C261" s="214"/>
      <c r="D261" s="214"/>
      <c r="E261" s="184"/>
      <c r="F261" s="214"/>
      <c r="G261" s="214"/>
      <c r="H261" s="184"/>
      <c r="I261" s="214"/>
      <c r="J261" s="214"/>
      <c r="K261" s="214"/>
      <c r="L261" s="214"/>
      <c r="M261" s="214"/>
      <c r="N261" s="214"/>
      <c r="O261" s="214"/>
      <c r="P261" s="214"/>
      <c r="Q261" s="215"/>
      <c r="R261" s="214"/>
    </row>
    <row r="262" spans="1:18" x14ac:dyDescent="0.2">
      <c r="A262" s="185" t="s">
        <v>372</v>
      </c>
      <c r="B262" s="186" t="s">
        <v>373</v>
      </c>
      <c r="C262" s="185"/>
      <c r="D262" s="185"/>
      <c r="E262" s="184"/>
      <c r="F262" s="185"/>
      <c r="G262" s="185"/>
      <c r="H262" s="184"/>
      <c r="I262" s="185"/>
      <c r="J262" s="185"/>
      <c r="K262" s="185"/>
      <c r="L262" s="185"/>
      <c r="M262" s="185"/>
      <c r="N262" s="185"/>
      <c r="O262" s="185"/>
      <c r="P262" s="185"/>
      <c r="Q262" s="188"/>
      <c r="R262" s="185" t="s">
        <v>720</v>
      </c>
    </row>
    <row r="263" spans="1:18" x14ac:dyDescent="0.2">
      <c r="A263" s="185" t="s">
        <v>307</v>
      </c>
      <c r="B263" s="186" t="s">
        <v>308</v>
      </c>
      <c r="C263" s="185"/>
      <c r="D263" s="185"/>
      <c r="E263" s="184"/>
      <c r="F263" s="185"/>
      <c r="G263" s="185"/>
      <c r="H263" s="184"/>
      <c r="I263" s="185"/>
      <c r="J263" s="185"/>
      <c r="K263" s="185"/>
      <c r="L263" s="185"/>
      <c r="M263" s="185"/>
      <c r="N263" s="185"/>
      <c r="O263" s="185"/>
      <c r="P263" s="185"/>
      <c r="Q263" s="188"/>
      <c r="R263" s="185" t="s">
        <v>720</v>
      </c>
    </row>
    <row r="264" spans="1:18" x14ac:dyDescent="0.2">
      <c r="A264" s="185" t="s">
        <v>347</v>
      </c>
      <c r="B264" s="186" t="s">
        <v>348</v>
      </c>
      <c r="C264" s="185"/>
      <c r="D264" s="185"/>
      <c r="E264" s="184"/>
      <c r="F264" s="185"/>
      <c r="G264" s="185"/>
      <c r="H264" s="184"/>
      <c r="I264" s="185"/>
      <c r="J264" s="185"/>
      <c r="K264" s="185"/>
      <c r="L264" s="185"/>
      <c r="M264" s="185"/>
      <c r="N264" s="185"/>
      <c r="O264" s="185"/>
      <c r="P264" s="185"/>
      <c r="Q264" s="188"/>
      <c r="R264" s="185" t="s">
        <v>720</v>
      </c>
    </row>
    <row r="265" spans="1:18" x14ac:dyDescent="0.2">
      <c r="A265" s="185" t="s">
        <v>512</v>
      </c>
      <c r="B265" s="186" t="s">
        <v>513</v>
      </c>
      <c r="C265" s="185"/>
      <c r="D265" s="185"/>
      <c r="E265" s="184"/>
      <c r="F265" s="185"/>
      <c r="G265" s="185"/>
      <c r="H265" s="184"/>
      <c r="I265" s="185"/>
      <c r="J265" s="185"/>
      <c r="K265" s="185"/>
      <c r="L265" s="185"/>
      <c r="M265" s="185"/>
      <c r="N265" s="185"/>
      <c r="O265" s="185"/>
      <c r="P265" s="185"/>
      <c r="Q265" s="188"/>
      <c r="R265" s="185" t="s">
        <v>720</v>
      </c>
    </row>
    <row r="266" spans="1:18" x14ac:dyDescent="0.2">
      <c r="A266" s="185" t="s">
        <v>514</v>
      </c>
      <c r="B266" s="186" t="s">
        <v>515</v>
      </c>
      <c r="C266" s="185"/>
      <c r="D266" s="185"/>
      <c r="E266" s="184"/>
      <c r="F266" s="185"/>
      <c r="G266" s="185"/>
      <c r="H266" s="184"/>
      <c r="I266" s="185"/>
      <c r="J266" s="185"/>
      <c r="K266" s="185"/>
      <c r="L266" s="185"/>
      <c r="M266" s="185"/>
      <c r="N266" s="185"/>
      <c r="O266" s="185"/>
      <c r="P266" s="185"/>
      <c r="Q266" s="188"/>
      <c r="R266" s="185" t="s">
        <v>720</v>
      </c>
    </row>
    <row r="267" spans="1:18" x14ac:dyDescent="0.2">
      <c r="A267" s="185" t="s">
        <v>516</v>
      </c>
      <c r="B267" s="186" t="s">
        <v>517</v>
      </c>
      <c r="C267" s="185"/>
      <c r="D267" s="185"/>
      <c r="E267" s="184"/>
      <c r="F267" s="185"/>
      <c r="G267" s="185"/>
      <c r="H267" s="184"/>
      <c r="I267" s="185"/>
      <c r="J267" s="185"/>
      <c r="K267" s="185"/>
      <c r="L267" s="185"/>
      <c r="M267" s="185"/>
      <c r="N267" s="185"/>
      <c r="O267" s="185"/>
      <c r="P267" s="185"/>
      <c r="Q267" s="188"/>
      <c r="R267" s="185" t="s">
        <v>720</v>
      </c>
    </row>
    <row r="268" spans="1:18" x14ac:dyDescent="0.2">
      <c r="A268" s="185" t="s">
        <v>518</v>
      </c>
      <c r="B268" s="186" t="s">
        <v>519</v>
      </c>
      <c r="C268" s="185"/>
      <c r="D268" s="185"/>
      <c r="E268" s="184"/>
      <c r="F268" s="185"/>
      <c r="G268" s="185"/>
      <c r="H268" s="184"/>
      <c r="I268" s="185"/>
      <c r="J268" s="185"/>
      <c r="K268" s="185"/>
      <c r="L268" s="185"/>
      <c r="M268" s="185"/>
      <c r="N268" s="185"/>
      <c r="O268" s="185"/>
      <c r="P268" s="185"/>
      <c r="Q268" s="188"/>
      <c r="R268" s="185" t="s">
        <v>720</v>
      </c>
    </row>
    <row r="269" spans="1:18" x14ac:dyDescent="0.2">
      <c r="A269" s="185" t="s">
        <v>520</v>
      </c>
      <c r="B269" s="186" t="s">
        <v>521</v>
      </c>
      <c r="C269" s="185"/>
      <c r="D269" s="185"/>
      <c r="E269" s="184"/>
      <c r="F269" s="185"/>
      <c r="G269" s="185"/>
      <c r="H269" s="184"/>
      <c r="I269" s="185"/>
      <c r="J269" s="185"/>
      <c r="K269" s="185"/>
      <c r="L269" s="185"/>
      <c r="M269" s="185"/>
      <c r="N269" s="185"/>
      <c r="O269" s="185"/>
      <c r="P269" s="185"/>
      <c r="Q269" s="188"/>
      <c r="R269" s="185" t="s">
        <v>720</v>
      </c>
    </row>
    <row r="270" spans="1:18" x14ac:dyDescent="0.2">
      <c r="A270" s="185" t="s">
        <v>312</v>
      </c>
      <c r="B270" s="186" t="s">
        <v>313</v>
      </c>
      <c r="C270" s="185"/>
      <c r="D270" s="185"/>
      <c r="E270" s="184"/>
      <c r="F270" s="185"/>
      <c r="G270" s="185"/>
      <c r="H270" s="184"/>
      <c r="I270" s="185"/>
      <c r="J270" s="185"/>
      <c r="K270" s="185"/>
      <c r="L270" s="185"/>
      <c r="M270" s="185"/>
      <c r="N270" s="185"/>
      <c r="O270" s="185"/>
      <c r="P270" s="185"/>
      <c r="Q270" s="188"/>
      <c r="R270" s="185" t="s">
        <v>720</v>
      </c>
    </row>
    <row r="271" spans="1:18" x14ac:dyDescent="0.2">
      <c r="A271" s="185" t="s">
        <v>317</v>
      </c>
      <c r="B271" s="216" t="s">
        <v>318</v>
      </c>
      <c r="C271" s="214"/>
      <c r="D271" s="214"/>
      <c r="E271" s="184"/>
      <c r="F271" s="214"/>
      <c r="G271" s="214"/>
      <c r="H271" s="184"/>
      <c r="I271" s="214"/>
      <c r="J271" s="214"/>
      <c r="K271" s="214"/>
      <c r="L271" s="214"/>
      <c r="M271" s="214"/>
      <c r="N271" s="214"/>
      <c r="O271" s="214"/>
      <c r="P271" s="214"/>
      <c r="Q271" s="215"/>
      <c r="R271" s="214" t="s">
        <v>720</v>
      </c>
    </row>
    <row r="272" spans="1:18" x14ac:dyDescent="0.2">
      <c r="A272" s="185" t="s">
        <v>522</v>
      </c>
      <c r="B272" s="216"/>
      <c r="C272" s="214"/>
      <c r="D272" s="214"/>
      <c r="E272" s="184"/>
      <c r="F272" s="214"/>
      <c r="G272" s="214"/>
      <c r="H272" s="184"/>
      <c r="I272" s="214"/>
      <c r="J272" s="214"/>
      <c r="K272" s="214"/>
      <c r="L272" s="214"/>
      <c r="M272" s="214"/>
      <c r="N272" s="214"/>
      <c r="O272" s="214"/>
      <c r="P272" s="214"/>
      <c r="Q272" s="215"/>
      <c r="R272" s="214"/>
    </row>
    <row r="273" spans="1:18" x14ac:dyDescent="0.2">
      <c r="A273" s="185" t="s">
        <v>324</v>
      </c>
      <c r="B273" s="216" t="s">
        <v>325</v>
      </c>
      <c r="C273" s="214"/>
      <c r="D273" s="214"/>
      <c r="E273" s="184"/>
      <c r="F273" s="214"/>
      <c r="G273" s="214"/>
      <c r="H273" s="184"/>
      <c r="I273" s="214"/>
      <c r="J273" s="214"/>
      <c r="K273" s="214"/>
      <c r="L273" s="214"/>
      <c r="M273" s="214"/>
      <c r="N273" s="214"/>
      <c r="O273" s="214"/>
      <c r="P273" s="214"/>
      <c r="Q273" s="215"/>
      <c r="R273" s="214" t="s">
        <v>720</v>
      </c>
    </row>
    <row r="274" spans="1:18" ht="25.5" x14ac:dyDescent="0.2">
      <c r="A274" s="185" t="s">
        <v>523</v>
      </c>
      <c r="B274" s="216"/>
      <c r="C274" s="214"/>
      <c r="D274" s="214"/>
      <c r="E274" s="184"/>
      <c r="F274" s="214"/>
      <c r="G274" s="214"/>
      <c r="H274" s="184"/>
      <c r="I274" s="214"/>
      <c r="J274" s="214"/>
      <c r="K274" s="214"/>
      <c r="L274" s="214"/>
      <c r="M274" s="214"/>
      <c r="N274" s="214"/>
      <c r="O274" s="214"/>
      <c r="P274" s="214"/>
      <c r="Q274" s="215"/>
      <c r="R274" s="214"/>
    </row>
    <row r="275" spans="1:18" x14ac:dyDescent="0.2">
      <c r="A275" s="185" t="s">
        <v>327</v>
      </c>
      <c r="B275" s="216" t="s">
        <v>328</v>
      </c>
      <c r="C275" s="214"/>
      <c r="D275" s="214"/>
      <c r="E275" s="184"/>
      <c r="F275" s="214"/>
      <c r="G275" s="214"/>
      <c r="H275" s="184"/>
      <c r="I275" s="217"/>
      <c r="J275" s="214"/>
      <c r="K275" s="214"/>
      <c r="L275" s="214"/>
      <c r="M275" s="214"/>
      <c r="N275" s="214"/>
      <c r="O275" s="214"/>
      <c r="P275" s="214"/>
      <c r="Q275" s="215"/>
      <c r="R275" s="214" t="s">
        <v>720</v>
      </c>
    </row>
    <row r="276" spans="1:18" x14ac:dyDescent="0.2">
      <c r="A276" s="185" t="s">
        <v>329</v>
      </c>
      <c r="B276" s="216"/>
      <c r="C276" s="214"/>
      <c r="D276" s="214"/>
      <c r="E276" s="184"/>
      <c r="F276" s="214"/>
      <c r="G276" s="214"/>
      <c r="H276" s="184"/>
      <c r="I276" s="217"/>
      <c r="J276" s="214"/>
      <c r="K276" s="214"/>
      <c r="L276" s="214"/>
      <c r="M276" s="214"/>
      <c r="N276" s="214"/>
      <c r="O276" s="214"/>
      <c r="P276" s="214"/>
      <c r="Q276" s="215"/>
      <c r="R276" s="214"/>
    </row>
    <row r="277" spans="1:18" x14ac:dyDescent="0.2">
      <c r="A277" s="185" t="s">
        <v>327</v>
      </c>
      <c r="B277" s="186" t="s">
        <v>328</v>
      </c>
      <c r="C277" s="185"/>
      <c r="D277" s="185"/>
      <c r="E277" s="184"/>
      <c r="F277" s="185"/>
      <c r="G277" s="185"/>
      <c r="H277" s="184"/>
      <c r="I277" s="185"/>
      <c r="J277" s="185"/>
      <c r="K277" s="185"/>
      <c r="L277" s="185"/>
      <c r="M277" s="185"/>
      <c r="N277" s="185"/>
      <c r="O277" s="185"/>
      <c r="P277" s="185"/>
      <c r="Q277" s="188"/>
      <c r="R277" s="185" t="s">
        <v>720</v>
      </c>
    </row>
    <row r="278" spans="1:18" x14ac:dyDescent="0.2">
      <c r="A278" s="182"/>
      <c r="B278" s="182"/>
      <c r="C278" s="183"/>
      <c r="D278" s="183"/>
      <c r="E278" s="184"/>
      <c r="F278" s="183"/>
      <c r="G278" s="184"/>
      <c r="H278" s="184"/>
      <c r="I278" s="184"/>
      <c r="J278" s="184"/>
      <c r="K278" s="184"/>
      <c r="L278" s="184"/>
      <c r="M278" s="183"/>
      <c r="N278" s="183"/>
      <c r="O278" s="183"/>
      <c r="P278" s="183"/>
      <c r="Q278" s="183"/>
      <c r="R278" s="183"/>
    </row>
    <row r="279" spans="1:18" x14ac:dyDescent="0.2">
      <c r="A279" s="182"/>
      <c r="B279" s="182"/>
      <c r="C279" s="183"/>
      <c r="D279" s="183"/>
      <c r="E279" s="184"/>
      <c r="F279" s="183"/>
      <c r="G279" s="184"/>
      <c r="H279" s="184"/>
      <c r="I279" s="184"/>
      <c r="J279" s="184"/>
      <c r="K279" s="184"/>
      <c r="L279" s="184"/>
      <c r="M279" s="183"/>
      <c r="N279" s="183"/>
      <c r="O279" s="183"/>
      <c r="P279" s="183"/>
      <c r="Q279" s="183"/>
      <c r="R279" s="183"/>
    </row>
    <row r="280" spans="1:18" x14ac:dyDescent="0.2">
      <c r="A280" s="182"/>
      <c r="B280" s="182"/>
      <c r="C280" s="183"/>
      <c r="D280" s="183"/>
      <c r="E280" s="184"/>
      <c r="F280" s="183"/>
      <c r="G280" s="184"/>
      <c r="H280" s="184"/>
      <c r="I280" s="184"/>
      <c r="J280" s="184"/>
      <c r="K280" s="184"/>
      <c r="L280" s="184"/>
      <c r="M280" s="183"/>
      <c r="N280" s="183"/>
      <c r="O280" s="183"/>
      <c r="P280" s="183"/>
      <c r="Q280" s="183"/>
      <c r="R280" s="183"/>
    </row>
    <row r="281" spans="1:18" x14ac:dyDescent="0.2">
      <c r="A281" s="182"/>
      <c r="B281" s="182"/>
      <c r="C281" s="183"/>
      <c r="D281" s="183"/>
      <c r="E281" s="184"/>
      <c r="F281" s="183"/>
      <c r="G281" s="184"/>
      <c r="H281" s="184"/>
      <c r="I281" s="184"/>
      <c r="J281" s="184"/>
      <c r="K281" s="184"/>
      <c r="L281" s="184"/>
      <c r="M281" s="183"/>
      <c r="N281" s="183"/>
      <c r="O281" s="183"/>
      <c r="P281" s="183"/>
      <c r="Q281" s="183"/>
      <c r="R281" s="183"/>
    </row>
    <row r="282" spans="1:18" x14ac:dyDescent="0.2">
      <c r="A282" s="182"/>
      <c r="B282" s="182"/>
      <c r="C282" s="183"/>
      <c r="D282" s="183"/>
      <c r="E282" s="184"/>
      <c r="F282" s="183"/>
      <c r="G282" s="184"/>
      <c r="H282" s="184"/>
      <c r="I282" s="184"/>
      <c r="J282" s="184"/>
      <c r="K282" s="184"/>
      <c r="L282" s="184"/>
      <c r="M282" s="183"/>
      <c r="N282" s="183"/>
      <c r="O282" s="183"/>
      <c r="P282" s="183"/>
      <c r="Q282" s="183"/>
      <c r="R282" s="183"/>
    </row>
  </sheetData>
  <mergeCells count="1600">
    <mergeCell ref="B11:B12"/>
    <mergeCell ref="F11:F12"/>
    <mergeCell ref="G11:G12"/>
    <mergeCell ref="I11:I12"/>
    <mergeCell ref="C11:C12"/>
    <mergeCell ref="D11:D12"/>
    <mergeCell ref="R11:R12"/>
    <mergeCell ref="N11:N12"/>
    <mergeCell ref="O11:O12"/>
    <mergeCell ref="P11:P12"/>
    <mergeCell ref="Q11:Q12"/>
    <mergeCell ref="J11:J12"/>
    <mergeCell ref="K11:K12"/>
    <mergeCell ref="L11:L12"/>
    <mergeCell ref="M11:M12"/>
    <mergeCell ref="B13:B14"/>
    <mergeCell ref="F13:F14"/>
    <mergeCell ref="G13:G14"/>
    <mergeCell ref="I13:I14"/>
    <mergeCell ref="C13:C14"/>
    <mergeCell ref="D13:D14"/>
    <mergeCell ref="R13:R14"/>
    <mergeCell ref="N13:N14"/>
    <mergeCell ref="O13:O14"/>
    <mergeCell ref="P13:P14"/>
    <mergeCell ref="Q13:Q14"/>
    <mergeCell ref="J13:J14"/>
    <mergeCell ref="K13:K14"/>
    <mergeCell ref="L13:L14"/>
    <mergeCell ref="M13:M14"/>
    <mergeCell ref="B15:B16"/>
    <mergeCell ref="F15:F16"/>
    <mergeCell ref="G15:G16"/>
    <mergeCell ref="I15:I16"/>
    <mergeCell ref="C15:C16"/>
    <mergeCell ref="D15:D16"/>
    <mergeCell ref="R15:R16"/>
    <mergeCell ref="N15:N16"/>
    <mergeCell ref="O15:O16"/>
    <mergeCell ref="P15:P16"/>
    <mergeCell ref="Q15:Q16"/>
    <mergeCell ref="J15:J16"/>
    <mergeCell ref="K15:K16"/>
    <mergeCell ref="L15:L16"/>
    <mergeCell ref="M15:M16"/>
    <mergeCell ref="J17:J18"/>
    <mergeCell ref="K17:K18"/>
    <mergeCell ref="L17:L18"/>
    <mergeCell ref="M17:M18"/>
    <mergeCell ref="B17:B18"/>
    <mergeCell ref="F17:F18"/>
    <mergeCell ref="G17:G18"/>
    <mergeCell ref="I17:I18"/>
    <mergeCell ref="C17:C18"/>
    <mergeCell ref="D17:D18"/>
    <mergeCell ref="P130:P131"/>
    <mergeCell ref="R17:R18"/>
    <mergeCell ref="N17:N18"/>
    <mergeCell ref="O17:O18"/>
    <mergeCell ref="P17:P18"/>
    <mergeCell ref="Q17:Q18"/>
    <mergeCell ref="Q130:Q131"/>
    <mergeCell ref="R130:R131"/>
    <mergeCell ref="R19:R20"/>
    <mergeCell ref="N19:N20"/>
    <mergeCell ref="J19:J20"/>
    <mergeCell ref="K19:K20"/>
    <mergeCell ref="L19:L20"/>
    <mergeCell ref="M19:M20"/>
    <mergeCell ref="B19:B20"/>
    <mergeCell ref="F19:F20"/>
    <mergeCell ref="G19:G20"/>
    <mergeCell ref="I19:I20"/>
    <mergeCell ref="C19:C20"/>
    <mergeCell ref="D19:D20"/>
    <mergeCell ref="O19:O20"/>
    <mergeCell ref="P19:P20"/>
    <mergeCell ref="Q19:Q20"/>
    <mergeCell ref="B21:B22"/>
    <mergeCell ref="F21:F22"/>
    <mergeCell ref="G21:G22"/>
    <mergeCell ref="I21:I22"/>
    <mergeCell ref="C21:C22"/>
    <mergeCell ref="D21:D22"/>
    <mergeCell ref="J21:J22"/>
    <mergeCell ref="K130:K131"/>
    <mergeCell ref="L130:L131"/>
    <mergeCell ref="M130:M131"/>
    <mergeCell ref="K28:K29"/>
    <mergeCell ref="L28:L29"/>
    <mergeCell ref="M28:M29"/>
    <mergeCell ref="K36:K37"/>
    <mergeCell ref="R21:R22"/>
    <mergeCell ref="N21:N22"/>
    <mergeCell ref="O21:O22"/>
    <mergeCell ref="P21:P22"/>
    <mergeCell ref="Q21:Q22"/>
    <mergeCell ref="K21:K22"/>
    <mergeCell ref="L21:L22"/>
    <mergeCell ref="M21:M22"/>
    <mergeCell ref="N130:N131"/>
    <mergeCell ref="O130:O131"/>
    <mergeCell ref="M24:M25"/>
    <mergeCell ref="B24:B25"/>
    <mergeCell ref="F24:F25"/>
    <mergeCell ref="G24:G25"/>
    <mergeCell ref="I24:I25"/>
    <mergeCell ref="C24:C25"/>
    <mergeCell ref="D24:D25"/>
    <mergeCell ref="I130:I131"/>
    <mergeCell ref="J130:J131"/>
    <mergeCell ref="R24:R25"/>
    <mergeCell ref="N24:N25"/>
    <mergeCell ref="O24:O25"/>
    <mergeCell ref="P24:P25"/>
    <mergeCell ref="Q24:Q25"/>
    <mergeCell ref="J24:J25"/>
    <mergeCell ref="K24:K25"/>
    <mergeCell ref="L24:L25"/>
    <mergeCell ref="J28:J29"/>
    <mergeCell ref="B26:B27"/>
    <mergeCell ref="F26:F27"/>
    <mergeCell ref="G26:G27"/>
    <mergeCell ref="I26:I27"/>
    <mergeCell ref="C26:C27"/>
    <mergeCell ref="D26:D27"/>
    <mergeCell ref="R26:R27"/>
    <mergeCell ref="N26:N27"/>
    <mergeCell ref="O26:O27"/>
    <mergeCell ref="P26:P27"/>
    <mergeCell ref="Q26:Q27"/>
    <mergeCell ref="J26:J27"/>
    <mergeCell ref="K26:K27"/>
    <mergeCell ref="L26:L27"/>
    <mergeCell ref="M26:M27"/>
    <mergeCell ref="D28:D29"/>
    <mergeCell ref="C130:C131"/>
    <mergeCell ref="D130:D131"/>
    <mergeCell ref="B130:B131"/>
    <mergeCell ref="F130:F131"/>
    <mergeCell ref="G130:G131"/>
    <mergeCell ref="R28:R29"/>
    <mergeCell ref="N28:N29"/>
    <mergeCell ref="O28:O29"/>
    <mergeCell ref="P28:P29"/>
    <mergeCell ref="Q28:Q29"/>
    <mergeCell ref="B28:B29"/>
    <mergeCell ref="F28:F29"/>
    <mergeCell ref="G28:G29"/>
    <mergeCell ref="I28:I29"/>
    <mergeCell ref="C28:C29"/>
    <mergeCell ref="B30:B31"/>
    <mergeCell ref="F30:F31"/>
    <mergeCell ref="G30:G31"/>
    <mergeCell ref="I30:I31"/>
    <mergeCell ref="C30:C31"/>
    <mergeCell ref="D30:D31"/>
    <mergeCell ref="R30:R31"/>
    <mergeCell ref="N30:N31"/>
    <mergeCell ref="O30:O31"/>
    <mergeCell ref="P30:P31"/>
    <mergeCell ref="Q30:Q31"/>
    <mergeCell ref="J30:J31"/>
    <mergeCell ref="K30:K31"/>
    <mergeCell ref="L30:L31"/>
    <mergeCell ref="M30:M31"/>
    <mergeCell ref="J32:J33"/>
    <mergeCell ref="K32:K33"/>
    <mergeCell ref="L32:L33"/>
    <mergeCell ref="M32:M33"/>
    <mergeCell ref="B32:B33"/>
    <mergeCell ref="F32:F33"/>
    <mergeCell ref="G32:G33"/>
    <mergeCell ref="I32:I33"/>
    <mergeCell ref="C32:C33"/>
    <mergeCell ref="D32:D33"/>
    <mergeCell ref="P125:P126"/>
    <mergeCell ref="R32:R33"/>
    <mergeCell ref="N32:N33"/>
    <mergeCell ref="O32:O33"/>
    <mergeCell ref="P32:P33"/>
    <mergeCell ref="Q32:Q33"/>
    <mergeCell ref="Q125:Q126"/>
    <mergeCell ref="R125:R126"/>
    <mergeCell ref="R34:R35"/>
    <mergeCell ref="N34:N35"/>
    <mergeCell ref="J34:J35"/>
    <mergeCell ref="K34:K35"/>
    <mergeCell ref="L34:L35"/>
    <mergeCell ref="M34:M35"/>
    <mergeCell ref="B34:B35"/>
    <mergeCell ref="F34:F35"/>
    <mergeCell ref="G34:G35"/>
    <mergeCell ref="I34:I35"/>
    <mergeCell ref="C34:C35"/>
    <mergeCell ref="D34:D35"/>
    <mergeCell ref="O34:O35"/>
    <mergeCell ref="P34:P35"/>
    <mergeCell ref="Q34:Q35"/>
    <mergeCell ref="B36:B37"/>
    <mergeCell ref="F36:F37"/>
    <mergeCell ref="G36:G37"/>
    <mergeCell ref="I36:I37"/>
    <mergeCell ref="C36:C37"/>
    <mergeCell ref="D36:D37"/>
    <mergeCell ref="J36:J37"/>
    <mergeCell ref="K125:K126"/>
    <mergeCell ref="L125:L126"/>
    <mergeCell ref="M125:M126"/>
    <mergeCell ref="K42:K43"/>
    <mergeCell ref="L42:L43"/>
    <mergeCell ref="M42:M43"/>
    <mergeCell ref="L48:L49"/>
    <mergeCell ref="L52:L53"/>
    <mergeCell ref="R36:R37"/>
    <mergeCell ref="N36:N37"/>
    <mergeCell ref="O36:O37"/>
    <mergeCell ref="P36:P37"/>
    <mergeCell ref="Q36:Q37"/>
    <mergeCell ref="L36:L37"/>
    <mergeCell ref="M36:M37"/>
    <mergeCell ref="N125:N126"/>
    <mergeCell ref="O125:O126"/>
    <mergeCell ref="M38:M39"/>
    <mergeCell ref="B38:B39"/>
    <mergeCell ref="F38:F39"/>
    <mergeCell ref="G38:G39"/>
    <mergeCell ref="I38:I39"/>
    <mergeCell ref="C38:C39"/>
    <mergeCell ref="D38:D39"/>
    <mergeCell ref="I125:I126"/>
    <mergeCell ref="J125:J126"/>
    <mergeCell ref="R38:R39"/>
    <mergeCell ref="N38:N39"/>
    <mergeCell ref="O38:O39"/>
    <mergeCell ref="P38:P39"/>
    <mergeCell ref="Q38:Q39"/>
    <mergeCell ref="J38:J39"/>
    <mergeCell ref="K38:K39"/>
    <mergeCell ref="L38:L39"/>
    <mergeCell ref="J42:J43"/>
    <mergeCell ref="J40:J41"/>
    <mergeCell ref="K40:K41"/>
    <mergeCell ref="L40:L41"/>
    <mergeCell ref="M40:M41"/>
    <mergeCell ref="B40:B41"/>
    <mergeCell ref="F40:F41"/>
    <mergeCell ref="G40:G41"/>
    <mergeCell ref="I40:I41"/>
    <mergeCell ref="C40:C41"/>
    <mergeCell ref="D40:D41"/>
    <mergeCell ref="C125:C126"/>
    <mergeCell ref="D125:D126"/>
    <mergeCell ref="B125:B126"/>
    <mergeCell ref="F125:F126"/>
    <mergeCell ref="G125:G126"/>
    <mergeCell ref="R40:R41"/>
    <mergeCell ref="N40:N41"/>
    <mergeCell ref="O40:O41"/>
    <mergeCell ref="P40:P41"/>
    <mergeCell ref="Q40:Q41"/>
    <mergeCell ref="B44:B45"/>
    <mergeCell ref="F44:F45"/>
    <mergeCell ref="G44:G45"/>
    <mergeCell ref="N42:N43"/>
    <mergeCell ref="O42:O43"/>
    <mergeCell ref="P42:P43"/>
    <mergeCell ref="B42:B43"/>
    <mergeCell ref="F42:F43"/>
    <mergeCell ref="G42:G43"/>
    <mergeCell ref="I42:I43"/>
    <mergeCell ref="I44:I45"/>
    <mergeCell ref="J44:J45"/>
    <mergeCell ref="K44:K45"/>
    <mergeCell ref="L44:L45"/>
    <mergeCell ref="R42:R43"/>
    <mergeCell ref="C44:C45"/>
    <mergeCell ref="D44:D45"/>
    <mergeCell ref="Q42:Q43"/>
    <mergeCell ref="C42:C43"/>
    <mergeCell ref="D42:D43"/>
    <mergeCell ref="Q44:Q45"/>
    <mergeCell ref="R44:R45"/>
    <mergeCell ref="M44:M45"/>
    <mergeCell ref="N44:N45"/>
    <mergeCell ref="O44:O45"/>
    <mergeCell ref="P44:P45"/>
    <mergeCell ref="R46:R47"/>
    <mergeCell ref="K46:K47"/>
    <mergeCell ref="L46:L47"/>
    <mergeCell ref="M46:M47"/>
    <mergeCell ref="N46:N47"/>
    <mergeCell ref="C46:C47"/>
    <mergeCell ref="D46:D47"/>
    <mergeCell ref="F46:F47"/>
    <mergeCell ref="P46:P47"/>
    <mergeCell ref="Q46:Q47"/>
    <mergeCell ref="G46:G47"/>
    <mergeCell ref="I46:I47"/>
    <mergeCell ref="J46:J47"/>
    <mergeCell ref="I48:I49"/>
    <mergeCell ref="J48:J49"/>
    <mergeCell ref="K48:K49"/>
    <mergeCell ref="C48:C49"/>
    <mergeCell ref="D48:D49"/>
    <mergeCell ref="B48:B49"/>
    <mergeCell ref="F48:F49"/>
    <mergeCell ref="G48:G49"/>
    <mergeCell ref="O46:O47"/>
    <mergeCell ref="B46:B47"/>
    <mergeCell ref="Q48:Q49"/>
    <mergeCell ref="R48:R49"/>
    <mergeCell ref="M48:M49"/>
    <mergeCell ref="N48:N49"/>
    <mergeCell ref="O48:O49"/>
    <mergeCell ref="P48:P49"/>
    <mergeCell ref="R50:R51"/>
    <mergeCell ref="K50:K51"/>
    <mergeCell ref="L50:L51"/>
    <mergeCell ref="M50:M51"/>
    <mergeCell ref="N50:N51"/>
    <mergeCell ref="C50:C51"/>
    <mergeCell ref="D50:D51"/>
    <mergeCell ref="F50:F51"/>
    <mergeCell ref="P50:P51"/>
    <mergeCell ref="Q50:Q51"/>
    <mergeCell ref="G50:G51"/>
    <mergeCell ref="I50:I51"/>
    <mergeCell ref="J50:J51"/>
    <mergeCell ref="I52:I53"/>
    <mergeCell ref="J52:J53"/>
    <mergeCell ref="K52:K53"/>
    <mergeCell ref="C52:C53"/>
    <mergeCell ref="D52:D53"/>
    <mergeCell ref="B52:B53"/>
    <mergeCell ref="F52:F53"/>
    <mergeCell ref="G52:G53"/>
    <mergeCell ref="O50:O51"/>
    <mergeCell ref="B50:B51"/>
    <mergeCell ref="Q52:Q53"/>
    <mergeCell ref="R52:R53"/>
    <mergeCell ref="M52:M53"/>
    <mergeCell ref="N52:N53"/>
    <mergeCell ref="O52:O53"/>
    <mergeCell ref="P52:P53"/>
    <mergeCell ref="P54:P55"/>
    <mergeCell ref="Q54:Q55"/>
    <mergeCell ref="G54:G55"/>
    <mergeCell ref="I54:I55"/>
    <mergeCell ref="J54:J55"/>
    <mergeCell ref="R54:R55"/>
    <mergeCell ref="K54:K55"/>
    <mergeCell ref="L54:L55"/>
    <mergeCell ref="M54:M55"/>
    <mergeCell ref="N54:N55"/>
    <mergeCell ref="C56:C57"/>
    <mergeCell ref="D56:D57"/>
    <mergeCell ref="B56:B57"/>
    <mergeCell ref="F56:F57"/>
    <mergeCell ref="G56:G57"/>
    <mergeCell ref="O54:O55"/>
    <mergeCell ref="C54:C55"/>
    <mergeCell ref="D54:D55"/>
    <mergeCell ref="B54:B55"/>
    <mergeCell ref="F54:F55"/>
    <mergeCell ref="B61:B62"/>
    <mergeCell ref="F61:F62"/>
    <mergeCell ref="G61:G62"/>
    <mergeCell ref="I61:I62"/>
    <mergeCell ref="C61:C62"/>
    <mergeCell ref="D61:D62"/>
    <mergeCell ref="R61:R62"/>
    <mergeCell ref="N61:N62"/>
    <mergeCell ref="O61:O62"/>
    <mergeCell ref="P61:P62"/>
    <mergeCell ref="Q61:Q62"/>
    <mergeCell ref="J61:J62"/>
    <mergeCell ref="K61:K62"/>
    <mergeCell ref="L61:L62"/>
    <mergeCell ref="M61:M62"/>
    <mergeCell ref="J63:J64"/>
    <mergeCell ref="K63:K64"/>
    <mergeCell ref="L63:L64"/>
    <mergeCell ref="M63:M64"/>
    <mergeCell ref="B63:B64"/>
    <mergeCell ref="F63:F64"/>
    <mergeCell ref="G63:G64"/>
    <mergeCell ref="I63:I64"/>
    <mergeCell ref="C63:C64"/>
    <mergeCell ref="D63:D64"/>
    <mergeCell ref="P123:P124"/>
    <mergeCell ref="R63:R64"/>
    <mergeCell ref="N63:N64"/>
    <mergeCell ref="O63:O64"/>
    <mergeCell ref="P63:P64"/>
    <mergeCell ref="Q63:Q64"/>
    <mergeCell ref="Q123:Q124"/>
    <mergeCell ref="R123:R124"/>
    <mergeCell ref="R65:R66"/>
    <mergeCell ref="N65:N66"/>
    <mergeCell ref="J65:J66"/>
    <mergeCell ref="K65:K66"/>
    <mergeCell ref="L65:L66"/>
    <mergeCell ref="M65:M66"/>
    <mergeCell ref="B65:B66"/>
    <mergeCell ref="F65:F66"/>
    <mergeCell ref="G65:G66"/>
    <mergeCell ref="I65:I66"/>
    <mergeCell ref="C65:C66"/>
    <mergeCell ref="D65:D66"/>
    <mergeCell ref="O65:O66"/>
    <mergeCell ref="P65:P66"/>
    <mergeCell ref="Q65:Q66"/>
    <mergeCell ref="B67:B68"/>
    <mergeCell ref="F67:F68"/>
    <mergeCell ref="G67:G68"/>
    <mergeCell ref="I67:I68"/>
    <mergeCell ref="C67:C68"/>
    <mergeCell ref="D67:D68"/>
    <mergeCell ref="J67:J68"/>
    <mergeCell ref="K123:K124"/>
    <mergeCell ref="L123:L124"/>
    <mergeCell ref="M123:M124"/>
    <mergeCell ref="K73:K74"/>
    <mergeCell ref="L73:L74"/>
    <mergeCell ref="M73:M74"/>
    <mergeCell ref="K83:K84"/>
    <mergeCell ref="R67:R68"/>
    <mergeCell ref="N67:N68"/>
    <mergeCell ref="O67:O68"/>
    <mergeCell ref="P67:P68"/>
    <mergeCell ref="Q67:Q68"/>
    <mergeCell ref="K67:K68"/>
    <mergeCell ref="L67:L68"/>
    <mergeCell ref="M67:M68"/>
    <mergeCell ref="N123:N124"/>
    <mergeCell ref="O123:O124"/>
    <mergeCell ref="M69:M70"/>
    <mergeCell ref="B69:B70"/>
    <mergeCell ref="F69:F70"/>
    <mergeCell ref="G69:G70"/>
    <mergeCell ref="I69:I70"/>
    <mergeCell ref="C69:C70"/>
    <mergeCell ref="D69:D70"/>
    <mergeCell ref="I123:I124"/>
    <mergeCell ref="J123:J124"/>
    <mergeCell ref="R69:R70"/>
    <mergeCell ref="N69:N70"/>
    <mergeCell ref="O69:O70"/>
    <mergeCell ref="P69:P70"/>
    <mergeCell ref="Q69:Q70"/>
    <mergeCell ref="J69:J70"/>
    <mergeCell ref="K69:K70"/>
    <mergeCell ref="L69:L70"/>
    <mergeCell ref="J73:J74"/>
    <mergeCell ref="B71:B72"/>
    <mergeCell ref="F71:F72"/>
    <mergeCell ref="G71:G72"/>
    <mergeCell ref="I71:I72"/>
    <mergeCell ref="C71:C72"/>
    <mergeCell ref="D71:D72"/>
    <mergeCell ref="R71:R72"/>
    <mergeCell ref="N71:N72"/>
    <mergeCell ref="O71:O72"/>
    <mergeCell ref="P71:P72"/>
    <mergeCell ref="Q71:Q72"/>
    <mergeCell ref="J71:J72"/>
    <mergeCell ref="K71:K72"/>
    <mergeCell ref="L71:L72"/>
    <mergeCell ref="M71:M72"/>
    <mergeCell ref="D73:D74"/>
    <mergeCell ref="C123:C124"/>
    <mergeCell ref="D123:D124"/>
    <mergeCell ref="B123:B124"/>
    <mergeCell ref="F123:F124"/>
    <mergeCell ref="G123:G124"/>
    <mergeCell ref="R73:R74"/>
    <mergeCell ref="N73:N74"/>
    <mergeCell ref="O73:O74"/>
    <mergeCell ref="P73:P74"/>
    <mergeCell ref="Q73:Q74"/>
    <mergeCell ref="B73:B74"/>
    <mergeCell ref="F73:F74"/>
    <mergeCell ref="G73:G74"/>
    <mergeCell ref="I73:I74"/>
    <mergeCell ref="C73:C74"/>
    <mergeCell ref="B76:B77"/>
    <mergeCell ref="F76:F77"/>
    <mergeCell ref="G76:G77"/>
    <mergeCell ref="I76:I77"/>
    <mergeCell ref="C76:C77"/>
    <mergeCell ref="D76:D77"/>
    <mergeCell ref="R76:R77"/>
    <mergeCell ref="N76:N77"/>
    <mergeCell ref="O76:O77"/>
    <mergeCell ref="P76:P77"/>
    <mergeCell ref="Q76:Q77"/>
    <mergeCell ref="J76:J77"/>
    <mergeCell ref="K76:K77"/>
    <mergeCell ref="L76:L77"/>
    <mergeCell ref="M76:M77"/>
    <mergeCell ref="J79:J80"/>
    <mergeCell ref="K79:K80"/>
    <mergeCell ref="L79:L80"/>
    <mergeCell ref="M79:M80"/>
    <mergeCell ref="B79:B80"/>
    <mergeCell ref="F79:F80"/>
    <mergeCell ref="G79:G80"/>
    <mergeCell ref="I79:I80"/>
    <mergeCell ref="C79:C80"/>
    <mergeCell ref="D79:D80"/>
    <mergeCell ref="P121:P122"/>
    <mergeCell ref="R79:R80"/>
    <mergeCell ref="N79:N80"/>
    <mergeCell ref="O79:O80"/>
    <mergeCell ref="P79:P80"/>
    <mergeCell ref="Q79:Q80"/>
    <mergeCell ref="Q121:Q122"/>
    <mergeCell ref="R121:R122"/>
    <mergeCell ref="R81:R82"/>
    <mergeCell ref="N81:N82"/>
    <mergeCell ref="B81:B82"/>
    <mergeCell ref="F81:F82"/>
    <mergeCell ref="G81:G82"/>
    <mergeCell ref="I81:I82"/>
    <mergeCell ref="C81:C82"/>
    <mergeCell ref="D81:D82"/>
    <mergeCell ref="P81:P82"/>
    <mergeCell ref="Q81:Q82"/>
    <mergeCell ref="B83:B84"/>
    <mergeCell ref="F83:F84"/>
    <mergeCell ref="G83:G84"/>
    <mergeCell ref="I83:I84"/>
    <mergeCell ref="C83:C84"/>
    <mergeCell ref="D83:D84"/>
    <mergeCell ref="J83:J84"/>
    <mergeCell ref="J81:J82"/>
    <mergeCell ref="K90:K91"/>
    <mergeCell ref="L90:L91"/>
    <mergeCell ref="M90:M91"/>
    <mergeCell ref="K119:K120"/>
    <mergeCell ref="L119:L120"/>
    <mergeCell ref="O81:O82"/>
    <mergeCell ref="K81:K82"/>
    <mergeCell ref="L81:L82"/>
    <mergeCell ref="M81:M82"/>
    <mergeCell ref="I121:I122"/>
    <mergeCell ref="R83:R84"/>
    <mergeCell ref="N83:N84"/>
    <mergeCell ref="O83:O84"/>
    <mergeCell ref="P83:P84"/>
    <mergeCell ref="Q83:Q84"/>
    <mergeCell ref="L83:L84"/>
    <mergeCell ref="M83:M84"/>
    <mergeCell ref="K121:K122"/>
    <mergeCell ref="L121:L122"/>
    <mergeCell ref="M86:M87"/>
    <mergeCell ref="B86:B87"/>
    <mergeCell ref="F86:F87"/>
    <mergeCell ref="G86:G87"/>
    <mergeCell ref="I86:I87"/>
    <mergeCell ref="C86:C87"/>
    <mergeCell ref="D86:D87"/>
    <mergeCell ref="J121:J122"/>
    <mergeCell ref="R86:R87"/>
    <mergeCell ref="N86:N87"/>
    <mergeCell ref="O86:O87"/>
    <mergeCell ref="P86:P87"/>
    <mergeCell ref="Q86:Q87"/>
    <mergeCell ref="J86:J87"/>
    <mergeCell ref="K86:K87"/>
    <mergeCell ref="L86:L87"/>
    <mergeCell ref="J90:J91"/>
    <mergeCell ref="B88:B89"/>
    <mergeCell ref="F88:F89"/>
    <mergeCell ref="G88:G89"/>
    <mergeCell ref="I88:I89"/>
    <mergeCell ref="C88:C89"/>
    <mergeCell ref="D88:D89"/>
    <mergeCell ref="R88:R89"/>
    <mergeCell ref="N88:N89"/>
    <mergeCell ref="O88:O89"/>
    <mergeCell ref="P88:P89"/>
    <mergeCell ref="Q88:Q89"/>
    <mergeCell ref="J88:J89"/>
    <mergeCell ref="K88:K89"/>
    <mergeCell ref="L88:L89"/>
    <mergeCell ref="M88:M89"/>
    <mergeCell ref="D90:D91"/>
    <mergeCell ref="C121:C122"/>
    <mergeCell ref="D121:D122"/>
    <mergeCell ref="B121:B122"/>
    <mergeCell ref="F121:F122"/>
    <mergeCell ref="G121:G122"/>
    <mergeCell ref="R90:R91"/>
    <mergeCell ref="N90:N91"/>
    <mergeCell ref="O90:O91"/>
    <mergeCell ref="P90:P91"/>
    <mergeCell ref="Q90:Q91"/>
    <mergeCell ref="B90:B91"/>
    <mergeCell ref="F90:F91"/>
    <mergeCell ref="G90:G91"/>
    <mergeCell ref="I90:I91"/>
    <mergeCell ref="C90:C91"/>
    <mergeCell ref="B92:B93"/>
    <mergeCell ref="F92:F93"/>
    <mergeCell ref="G92:G93"/>
    <mergeCell ref="I92:I93"/>
    <mergeCell ref="C92:C93"/>
    <mergeCell ref="D92:D93"/>
    <mergeCell ref="R92:R93"/>
    <mergeCell ref="N92:N93"/>
    <mergeCell ref="O92:O93"/>
    <mergeCell ref="P92:P93"/>
    <mergeCell ref="Q92:Q93"/>
    <mergeCell ref="J92:J93"/>
    <mergeCell ref="K92:K93"/>
    <mergeCell ref="L92:L93"/>
    <mergeCell ref="M92:M93"/>
    <mergeCell ref="B94:B95"/>
    <mergeCell ref="F94:F95"/>
    <mergeCell ref="G94:G95"/>
    <mergeCell ref="I94:I95"/>
    <mergeCell ref="C94:C95"/>
    <mergeCell ref="D94:D95"/>
    <mergeCell ref="R94:R95"/>
    <mergeCell ref="N94:N95"/>
    <mergeCell ref="O94:O95"/>
    <mergeCell ref="P94:P95"/>
    <mergeCell ref="Q94:Q95"/>
    <mergeCell ref="J94:J95"/>
    <mergeCell ref="K94:K95"/>
    <mergeCell ref="L94:L95"/>
    <mergeCell ref="M94:M95"/>
    <mergeCell ref="B96:B97"/>
    <mergeCell ref="F96:F97"/>
    <mergeCell ref="G96:G97"/>
    <mergeCell ref="I96:I97"/>
    <mergeCell ref="C96:C97"/>
    <mergeCell ref="D96:D97"/>
    <mergeCell ref="R96:R97"/>
    <mergeCell ref="N96:N97"/>
    <mergeCell ref="O96:O97"/>
    <mergeCell ref="P96:P97"/>
    <mergeCell ref="Q96:Q97"/>
    <mergeCell ref="J96:J97"/>
    <mergeCell ref="K96:K97"/>
    <mergeCell ref="L96:L97"/>
    <mergeCell ref="M96:M97"/>
    <mergeCell ref="J98:J99"/>
    <mergeCell ref="K98:K99"/>
    <mergeCell ref="L98:L99"/>
    <mergeCell ref="M98:M99"/>
    <mergeCell ref="B98:B99"/>
    <mergeCell ref="F98:F99"/>
    <mergeCell ref="G98:G99"/>
    <mergeCell ref="I98:I99"/>
    <mergeCell ref="C98:C99"/>
    <mergeCell ref="D98:D99"/>
    <mergeCell ref="M100:M101"/>
    <mergeCell ref="M106:M107"/>
    <mergeCell ref="M108:M109"/>
    <mergeCell ref="M110:M111"/>
    <mergeCell ref="M112:M113"/>
    <mergeCell ref="R98:R99"/>
    <mergeCell ref="N98:N99"/>
    <mergeCell ref="O98:O99"/>
    <mergeCell ref="P98:P99"/>
    <mergeCell ref="Q98:Q99"/>
    <mergeCell ref="B100:B101"/>
    <mergeCell ref="F100:F101"/>
    <mergeCell ref="G100:G101"/>
    <mergeCell ref="I100:I101"/>
    <mergeCell ref="C100:C101"/>
    <mergeCell ref="D100:D101"/>
    <mergeCell ref="I119:I120"/>
    <mergeCell ref="J119:J120"/>
    <mergeCell ref="R100:R101"/>
    <mergeCell ref="N100:N101"/>
    <mergeCell ref="O100:O101"/>
    <mergeCell ref="P100:P101"/>
    <mergeCell ref="Q100:Q101"/>
    <mergeCell ref="J100:J101"/>
    <mergeCell ref="K100:K101"/>
    <mergeCell ref="L100:L101"/>
    <mergeCell ref="J102:J103"/>
    <mergeCell ref="K102:K103"/>
    <mergeCell ref="L102:L103"/>
    <mergeCell ref="M102:M103"/>
    <mergeCell ref="B102:B103"/>
    <mergeCell ref="F102:F103"/>
    <mergeCell ref="G102:G103"/>
    <mergeCell ref="I102:I103"/>
    <mergeCell ref="C102:C103"/>
    <mergeCell ref="D102:D103"/>
    <mergeCell ref="C119:C120"/>
    <mergeCell ref="D119:D120"/>
    <mergeCell ref="B119:B120"/>
    <mergeCell ref="F119:F120"/>
    <mergeCell ref="G119:G120"/>
    <mergeCell ref="R102:R103"/>
    <mergeCell ref="N102:N103"/>
    <mergeCell ref="O102:O103"/>
    <mergeCell ref="P102:P103"/>
    <mergeCell ref="Q102:Q103"/>
    <mergeCell ref="J104:J105"/>
    <mergeCell ref="K104:K105"/>
    <mergeCell ref="L104:L105"/>
    <mergeCell ref="M104:M105"/>
    <mergeCell ref="B104:B105"/>
    <mergeCell ref="F104:F105"/>
    <mergeCell ref="G104:G105"/>
    <mergeCell ref="I104:I105"/>
    <mergeCell ref="C104:C105"/>
    <mergeCell ref="D104:D105"/>
    <mergeCell ref="L151:L152"/>
    <mergeCell ref="M151:M152"/>
    <mergeCell ref="R104:R105"/>
    <mergeCell ref="N104:N105"/>
    <mergeCell ref="O104:O105"/>
    <mergeCell ref="P104:P105"/>
    <mergeCell ref="Q104:Q105"/>
    <mergeCell ref="P119:P120"/>
    <mergeCell ref="Q119:Q120"/>
    <mergeCell ref="R119:R120"/>
    <mergeCell ref="B106:B107"/>
    <mergeCell ref="F106:F107"/>
    <mergeCell ref="G106:G107"/>
    <mergeCell ref="I106:I107"/>
    <mergeCell ref="C106:C107"/>
    <mergeCell ref="D106:D107"/>
    <mergeCell ref="J151:J152"/>
    <mergeCell ref="K151:K152"/>
    <mergeCell ref="R106:R107"/>
    <mergeCell ref="N106:N107"/>
    <mergeCell ref="O106:O107"/>
    <mergeCell ref="P106:P107"/>
    <mergeCell ref="Q106:Q107"/>
    <mergeCell ref="J106:J107"/>
    <mergeCell ref="K106:K107"/>
    <mergeCell ref="L106:L107"/>
    <mergeCell ref="B108:B109"/>
    <mergeCell ref="F108:F109"/>
    <mergeCell ref="G108:G109"/>
    <mergeCell ref="I108:I109"/>
    <mergeCell ref="C108:C109"/>
    <mergeCell ref="D108:D109"/>
    <mergeCell ref="G151:G152"/>
    <mergeCell ref="I151:I152"/>
    <mergeCell ref="R108:R109"/>
    <mergeCell ref="N108:N109"/>
    <mergeCell ref="O108:O109"/>
    <mergeCell ref="P108:P109"/>
    <mergeCell ref="Q108:Q109"/>
    <mergeCell ref="J108:J109"/>
    <mergeCell ref="K108:K109"/>
    <mergeCell ref="L108:L109"/>
    <mergeCell ref="B110:B111"/>
    <mergeCell ref="F110:F111"/>
    <mergeCell ref="G110:G111"/>
    <mergeCell ref="I110:I111"/>
    <mergeCell ref="C110:C111"/>
    <mergeCell ref="D110:D111"/>
    <mergeCell ref="B151:B152"/>
    <mergeCell ref="F151:F152"/>
    <mergeCell ref="R110:R111"/>
    <mergeCell ref="N110:N111"/>
    <mergeCell ref="O110:O111"/>
    <mergeCell ref="P110:P111"/>
    <mergeCell ref="Q110:Q111"/>
    <mergeCell ref="J110:J111"/>
    <mergeCell ref="K110:K111"/>
    <mergeCell ref="L110:L111"/>
    <mergeCell ref="B112:B113"/>
    <mergeCell ref="F112:F113"/>
    <mergeCell ref="G112:G113"/>
    <mergeCell ref="I112:I113"/>
    <mergeCell ref="C112:C113"/>
    <mergeCell ref="D112:D113"/>
    <mergeCell ref="C151:C152"/>
    <mergeCell ref="D151:D152"/>
    <mergeCell ref="R112:R113"/>
    <mergeCell ref="N112:N113"/>
    <mergeCell ref="O112:O113"/>
    <mergeCell ref="P112:P113"/>
    <mergeCell ref="Q112:Q113"/>
    <mergeCell ref="J112:J113"/>
    <mergeCell ref="K112:K113"/>
    <mergeCell ref="L112:L113"/>
    <mergeCell ref="B115:B116"/>
    <mergeCell ref="F115:F116"/>
    <mergeCell ref="G115:G116"/>
    <mergeCell ref="I115:I116"/>
    <mergeCell ref="C115:C116"/>
    <mergeCell ref="D115:D116"/>
    <mergeCell ref="R115:R116"/>
    <mergeCell ref="N115:N116"/>
    <mergeCell ref="O115:O116"/>
    <mergeCell ref="P115:P116"/>
    <mergeCell ref="Q115:Q116"/>
    <mergeCell ref="J115:J116"/>
    <mergeCell ref="K115:K116"/>
    <mergeCell ref="L115:L116"/>
    <mergeCell ref="M115:M116"/>
    <mergeCell ref="J117:J118"/>
    <mergeCell ref="K117:K118"/>
    <mergeCell ref="L117:L118"/>
    <mergeCell ref="M117:M118"/>
    <mergeCell ref="B117:B118"/>
    <mergeCell ref="F117:F118"/>
    <mergeCell ref="G117:G118"/>
    <mergeCell ref="I117:I118"/>
    <mergeCell ref="C117:C118"/>
    <mergeCell ref="D117:D118"/>
    <mergeCell ref="L148:L149"/>
    <mergeCell ref="M148:M149"/>
    <mergeCell ref="N148:N149"/>
    <mergeCell ref="O148:O149"/>
    <mergeCell ref="N117:N118"/>
    <mergeCell ref="O117:O118"/>
    <mergeCell ref="M119:M120"/>
    <mergeCell ref="N119:N120"/>
    <mergeCell ref="O119:O120"/>
    <mergeCell ref="N121:N122"/>
    <mergeCell ref="R136:R137"/>
    <mergeCell ref="K136:K137"/>
    <mergeCell ref="L136:L137"/>
    <mergeCell ref="M136:M137"/>
    <mergeCell ref="N136:N137"/>
    <mergeCell ref="R117:R118"/>
    <mergeCell ref="P117:P118"/>
    <mergeCell ref="Q117:Q118"/>
    <mergeCell ref="O121:O122"/>
    <mergeCell ref="M121:M122"/>
    <mergeCell ref="P136:P137"/>
    <mergeCell ref="Q136:Q137"/>
    <mergeCell ref="G136:G137"/>
    <mergeCell ref="I136:I137"/>
    <mergeCell ref="J136:J137"/>
    <mergeCell ref="I138:I139"/>
    <mergeCell ref="J138:J139"/>
    <mergeCell ref="K138:K139"/>
    <mergeCell ref="C138:C139"/>
    <mergeCell ref="D138:D139"/>
    <mergeCell ref="B138:B139"/>
    <mergeCell ref="F138:F139"/>
    <mergeCell ref="G138:G139"/>
    <mergeCell ref="O136:O137"/>
    <mergeCell ref="C136:C137"/>
    <mergeCell ref="D136:D137"/>
    <mergeCell ref="B136:B137"/>
    <mergeCell ref="F136:F137"/>
    <mergeCell ref="L138:L139"/>
    <mergeCell ref="Q138:Q139"/>
    <mergeCell ref="R138:R139"/>
    <mergeCell ref="M138:M139"/>
    <mergeCell ref="N138:N139"/>
    <mergeCell ref="O138:O139"/>
    <mergeCell ref="P138:P139"/>
    <mergeCell ref="R140:R141"/>
    <mergeCell ref="K140:K141"/>
    <mergeCell ref="L140:L141"/>
    <mergeCell ref="M140:M141"/>
    <mergeCell ref="N140:N141"/>
    <mergeCell ref="C140:C141"/>
    <mergeCell ref="D140:D141"/>
    <mergeCell ref="F140:F141"/>
    <mergeCell ref="P140:P141"/>
    <mergeCell ref="Q140:Q141"/>
    <mergeCell ref="G140:G141"/>
    <mergeCell ref="I140:I141"/>
    <mergeCell ref="J140:J141"/>
    <mergeCell ref="I142:I143"/>
    <mergeCell ref="J142:J143"/>
    <mergeCell ref="K142:K143"/>
    <mergeCell ref="C142:C143"/>
    <mergeCell ref="D142:D143"/>
    <mergeCell ref="B142:B143"/>
    <mergeCell ref="F142:F143"/>
    <mergeCell ref="G142:G143"/>
    <mergeCell ref="O140:O141"/>
    <mergeCell ref="B140:B141"/>
    <mergeCell ref="L142:L143"/>
    <mergeCell ref="Q142:Q143"/>
    <mergeCell ref="R142:R143"/>
    <mergeCell ref="M142:M143"/>
    <mergeCell ref="N142:N143"/>
    <mergeCell ref="O142:O143"/>
    <mergeCell ref="P142:P143"/>
    <mergeCell ref="R145:R146"/>
    <mergeCell ref="K145:K146"/>
    <mergeCell ref="L145:L146"/>
    <mergeCell ref="M145:M146"/>
    <mergeCell ref="N145:N146"/>
    <mergeCell ref="C145:C146"/>
    <mergeCell ref="D145:D146"/>
    <mergeCell ref="F145:F146"/>
    <mergeCell ref="B148:B149"/>
    <mergeCell ref="F148:F149"/>
    <mergeCell ref="G148:G149"/>
    <mergeCell ref="O145:O146"/>
    <mergeCell ref="P145:P146"/>
    <mergeCell ref="Q145:Q146"/>
    <mergeCell ref="G145:G146"/>
    <mergeCell ref="I145:I146"/>
    <mergeCell ref="J145:J146"/>
    <mergeCell ref="B145:B146"/>
    <mergeCell ref="R151:R152"/>
    <mergeCell ref="N151:N152"/>
    <mergeCell ref="O151:O152"/>
    <mergeCell ref="P151:P152"/>
    <mergeCell ref="Q151:Q152"/>
    <mergeCell ref="C148:C149"/>
    <mergeCell ref="D148:D149"/>
    <mergeCell ref="I148:I149"/>
    <mergeCell ref="J148:J149"/>
    <mergeCell ref="K148:K149"/>
    <mergeCell ref="B156:B157"/>
    <mergeCell ref="F156:F157"/>
    <mergeCell ref="G156:G157"/>
    <mergeCell ref="I156:I157"/>
    <mergeCell ref="C156:C157"/>
    <mergeCell ref="D156:D157"/>
    <mergeCell ref="R156:R157"/>
    <mergeCell ref="N156:N157"/>
    <mergeCell ref="O156:O157"/>
    <mergeCell ref="P156:P157"/>
    <mergeCell ref="Q156:Q157"/>
    <mergeCell ref="J156:J157"/>
    <mergeCell ref="K156:K157"/>
    <mergeCell ref="L156:L157"/>
    <mergeCell ref="M156:M157"/>
    <mergeCell ref="B158:B159"/>
    <mergeCell ref="F158:F159"/>
    <mergeCell ref="G158:G159"/>
    <mergeCell ref="I158:I159"/>
    <mergeCell ref="C158:C159"/>
    <mergeCell ref="D158:D159"/>
    <mergeCell ref="R158:R159"/>
    <mergeCell ref="N158:N159"/>
    <mergeCell ref="O158:O159"/>
    <mergeCell ref="P158:P159"/>
    <mergeCell ref="Q158:Q159"/>
    <mergeCell ref="J158:J159"/>
    <mergeCell ref="K158:K159"/>
    <mergeCell ref="L158:L159"/>
    <mergeCell ref="M158:M159"/>
    <mergeCell ref="B170:B171"/>
    <mergeCell ref="F170:F171"/>
    <mergeCell ref="G170:G171"/>
    <mergeCell ref="I170:I171"/>
    <mergeCell ref="C170:C171"/>
    <mergeCell ref="D170:D171"/>
    <mergeCell ref="R170:R171"/>
    <mergeCell ref="N170:N171"/>
    <mergeCell ref="O170:O171"/>
    <mergeCell ref="P170:P171"/>
    <mergeCell ref="Q170:Q171"/>
    <mergeCell ref="J170:J171"/>
    <mergeCell ref="K170:K171"/>
    <mergeCell ref="L170:L171"/>
    <mergeCell ref="M170:M171"/>
    <mergeCell ref="B172:B173"/>
    <mergeCell ref="F172:F173"/>
    <mergeCell ref="G172:G173"/>
    <mergeCell ref="I172:I173"/>
    <mergeCell ref="C172:C173"/>
    <mergeCell ref="D172:D173"/>
    <mergeCell ref="R172:R173"/>
    <mergeCell ref="N172:N173"/>
    <mergeCell ref="O172:O173"/>
    <mergeCell ref="P172:P173"/>
    <mergeCell ref="Q172:Q173"/>
    <mergeCell ref="J172:J173"/>
    <mergeCell ref="K172:K173"/>
    <mergeCell ref="L172:L173"/>
    <mergeCell ref="M172:M173"/>
    <mergeCell ref="B174:B175"/>
    <mergeCell ref="F174:F175"/>
    <mergeCell ref="G174:G175"/>
    <mergeCell ref="I174:I175"/>
    <mergeCell ref="C174:C175"/>
    <mergeCell ref="D174:D175"/>
    <mergeCell ref="R174:R175"/>
    <mergeCell ref="N174:N175"/>
    <mergeCell ref="O174:O175"/>
    <mergeCell ref="P174:P175"/>
    <mergeCell ref="Q174:Q175"/>
    <mergeCell ref="J174:J175"/>
    <mergeCell ref="K174:K175"/>
    <mergeCell ref="L174:L175"/>
    <mergeCell ref="M174:M175"/>
    <mergeCell ref="B177:B178"/>
    <mergeCell ref="F177:F178"/>
    <mergeCell ref="G177:G178"/>
    <mergeCell ref="I177:I178"/>
    <mergeCell ref="C177:C178"/>
    <mergeCell ref="D177:D178"/>
    <mergeCell ref="R177:R178"/>
    <mergeCell ref="N177:N178"/>
    <mergeCell ref="O177:O178"/>
    <mergeCell ref="P177:P178"/>
    <mergeCell ref="Q177:Q178"/>
    <mergeCell ref="J177:J178"/>
    <mergeCell ref="K177:K178"/>
    <mergeCell ref="L177:L178"/>
    <mergeCell ref="M177:M178"/>
    <mergeCell ref="B179:B180"/>
    <mergeCell ref="F179:F180"/>
    <mergeCell ref="G179:G180"/>
    <mergeCell ref="I179:I180"/>
    <mergeCell ref="C179:C180"/>
    <mergeCell ref="D179:D180"/>
    <mergeCell ref="R179:R180"/>
    <mergeCell ref="N179:N180"/>
    <mergeCell ref="O179:O180"/>
    <mergeCell ref="P179:P180"/>
    <mergeCell ref="Q179:Q180"/>
    <mergeCell ref="J179:J180"/>
    <mergeCell ref="K179:K180"/>
    <mergeCell ref="L179:L180"/>
    <mergeCell ref="M179:M180"/>
    <mergeCell ref="B181:B182"/>
    <mergeCell ref="F181:F182"/>
    <mergeCell ref="G181:G182"/>
    <mergeCell ref="I181:I182"/>
    <mergeCell ref="C181:C182"/>
    <mergeCell ref="D181:D182"/>
    <mergeCell ref="R181:R182"/>
    <mergeCell ref="N181:N182"/>
    <mergeCell ref="O181:O182"/>
    <mergeCell ref="P181:P182"/>
    <mergeCell ref="Q181:Q182"/>
    <mergeCell ref="J181:J182"/>
    <mergeCell ref="K181:K182"/>
    <mergeCell ref="L181:L182"/>
    <mergeCell ref="M181:M182"/>
    <mergeCell ref="B183:B184"/>
    <mergeCell ref="F183:F184"/>
    <mergeCell ref="G183:G184"/>
    <mergeCell ref="I183:I184"/>
    <mergeCell ref="C183:C184"/>
    <mergeCell ref="D183:D184"/>
    <mergeCell ref="R183:R184"/>
    <mergeCell ref="N183:N184"/>
    <mergeCell ref="O183:O184"/>
    <mergeCell ref="P183:P184"/>
    <mergeCell ref="Q183:Q184"/>
    <mergeCell ref="J183:J184"/>
    <mergeCell ref="K183:K184"/>
    <mergeCell ref="L183:L184"/>
    <mergeCell ref="M183:M184"/>
    <mergeCell ref="B185:B186"/>
    <mergeCell ref="F185:F186"/>
    <mergeCell ref="G185:G186"/>
    <mergeCell ref="I185:I186"/>
    <mergeCell ref="C185:C186"/>
    <mergeCell ref="D185:D186"/>
    <mergeCell ref="R185:R186"/>
    <mergeCell ref="N185:N186"/>
    <mergeCell ref="O185:O186"/>
    <mergeCell ref="P185:P186"/>
    <mergeCell ref="Q185:Q186"/>
    <mergeCell ref="J185:J186"/>
    <mergeCell ref="K185:K186"/>
    <mergeCell ref="L185:L186"/>
    <mergeCell ref="M185:M186"/>
    <mergeCell ref="B189:B190"/>
    <mergeCell ref="F189:F190"/>
    <mergeCell ref="G189:G190"/>
    <mergeCell ref="A189:A190"/>
    <mergeCell ref="C189:C190"/>
    <mergeCell ref="D189:D190"/>
    <mergeCell ref="R189:R190"/>
    <mergeCell ref="N189:N190"/>
    <mergeCell ref="O189:O190"/>
    <mergeCell ref="P189:P190"/>
    <mergeCell ref="Q189:Q190"/>
    <mergeCell ref="I189:I190"/>
    <mergeCell ref="J189:J190"/>
    <mergeCell ref="K189:K190"/>
    <mergeCell ref="L189:L190"/>
    <mergeCell ref="B191:B192"/>
    <mergeCell ref="F191:F192"/>
    <mergeCell ref="G191:G192"/>
    <mergeCell ref="I191:I192"/>
    <mergeCell ref="C191:C192"/>
    <mergeCell ref="D191:D192"/>
    <mergeCell ref="R191:R192"/>
    <mergeCell ref="N191:N192"/>
    <mergeCell ref="O191:O192"/>
    <mergeCell ref="P191:P192"/>
    <mergeCell ref="Q191:Q192"/>
    <mergeCell ref="J191:J192"/>
    <mergeCell ref="K191:K192"/>
    <mergeCell ref="L191:L192"/>
    <mergeCell ref="M191:M192"/>
    <mergeCell ref="B193:B194"/>
    <mergeCell ref="F193:F194"/>
    <mergeCell ref="G193:G194"/>
    <mergeCell ref="I193:I194"/>
    <mergeCell ref="C193:C194"/>
    <mergeCell ref="D193:D194"/>
    <mergeCell ref="R193:R194"/>
    <mergeCell ref="N193:N194"/>
    <mergeCell ref="O193:O194"/>
    <mergeCell ref="P193:P194"/>
    <mergeCell ref="Q193:Q194"/>
    <mergeCell ref="J193:J194"/>
    <mergeCell ref="K193:K194"/>
    <mergeCell ref="L193:L194"/>
    <mergeCell ref="M193:M194"/>
    <mergeCell ref="B195:B196"/>
    <mergeCell ref="F195:F196"/>
    <mergeCell ref="G195:G196"/>
    <mergeCell ref="I195:I196"/>
    <mergeCell ref="C195:C196"/>
    <mergeCell ref="D195:D196"/>
    <mergeCell ref="R195:R196"/>
    <mergeCell ref="N195:N196"/>
    <mergeCell ref="O195:O196"/>
    <mergeCell ref="P195:P196"/>
    <mergeCell ref="Q195:Q196"/>
    <mergeCell ref="J195:J196"/>
    <mergeCell ref="K195:K196"/>
    <mergeCell ref="L195:L196"/>
    <mergeCell ref="M195:M196"/>
    <mergeCell ref="B198:B199"/>
    <mergeCell ref="F198:F199"/>
    <mergeCell ref="G198:G199"/>
    <mergeCell ref="I198:I199"/>
    <mergeCell ref="C198:C199"/>
    <mergeCell ref="D198:D199"/>
    <mergeCell ref="R198:R199"/>
    <mergeCell ref="N198:N199"/>
    <mergeCell ref="O198:O199"/>
    <mergeCell ref="P198:P199"/>
    <mergeCell ref="Q198:Q199"/>
    <mergeCell ref="J198:J199"/>
    <mergeCell ref="K198:K199"/>
    <mergeCell ref="L198:L199"/>
    <mergeCell ref="M198:M199"/>
    <mergeCell ref="B200:B201"/>
    <mergeCell ref="F200:F201"/>
    <mergeCell ref="G200:G201"/>
    <mergeCell ref="I200:I201"/>
    <mergeCell ref="C200:C201"/>
    <mergeCell ref="D200:D201"/>
    <mergeCell ref="R200:R201"/>
    <mergeCell ref="N200:N201"/>
    <mergeCell ref="O200:O201"/>
    <mergeCell ref="P200:P201"/>
    <mergeCell ref="Q200:Q201"/>
    <mergeCell ref="J200:J201"/>
    <mergeCell ref="K200:K201"/>
    <mergeCell ref="L200:L201"/>
    <mergeCell ref="M200:M201"/>
    <mergeCell ref="B202:B203"/>
    <mergeCell ref="F202:F203"/>
    <mergeCell ref="G202:G203"/>
    <mergeCell ref="I202:I203"/>
    <mergeCell ref="C202:C203"/>
    <mergeCell ref="D202:D203"/>
    <mergeCell ref="R202:R203"/>
    <mergeCell ref="N202:N203"/>
    <mergeCell ref="O202:O203"/>
    <mergeCell ref="P202:P203"/>
    <mergeCell ref="Q202:Q203"/>
    <mergeCell ref="J202:J203"/>
    <mergeCell ref="K202:K203"/>
    <mergeCell ref="L202:L203"/>
    <mergeCell ref="M202:M203"/>
    <mergeCell ref="B204:B205"/>
    <mergeCell ref="F204:F205"/>
    <mergeCell ref="G204:G205"/>
    <mergeCell ref="I204:I205"/>
    <mergeCell ref="C204:C205"/>
    <mergeCell ref="D204:D205"/>
    <mergeCell ref="R204:R205"/>
    <mergeCell ref="N204:N205"/>
    <mergeCell ref="O204:O205"/>
    <mergeCell ref="P204:P205"/>
    <mergeCell ref="Q204:Q205"/>
    <mergeCell ref="J204:J205"/>
    <mergeCell ref="K204:K205"/>
    <mergeCell ref="L204:L205"/>
    <mergeCell ref="M204:M205"/>
    <mergeCell ref="B206:B207"/>
    <mergeCell ref="F206:F207"/>
    <mergeCell ref="G206:G207"/>
    <mergeCell ref="I206:I207"/>
    <mergeCell ref="C206:C207"/>
    <mergeCell ref="D206:D207"/>
    <mergeCell ref="N206:N207"/>
    <mergeCell ref="O206:O207"/>
    <mergeCell ref="J206:J207"/>
    <mergeCell ref="K206:K207"/>
    <mergeCell ref="L206:L207"/>
    <mergeCell ref="M206:M207"/>
    <mergeCell ref="B208:B209"/>
    <mergeCell ref="F208:F209"/>
    <mergeCell ref="G208:G209"/>
    <mergeCell ref="I208:I209"/>
    <mergeCell ref="C208:C209"/>
    <mergeCell ref="D208:D209"/>
    <mergeCell ref="R208:R209"/>
    <mergeCell ref="N208:N209"/>
    <mergeCell ref="O208:O209"/>
    <mergeCell ref="P208:P209"/>
    <mergeCell ref="Q208:Q209"/>
    <mergeCell ref="J208:J209"/>
    <mergeCell ref="K208:K209"/>
    <mergeCell ref="L208:L209"/>
    <mergeCell ref="M208:M209"/>
    <mergeCell ref="B210:B211"/>
    <mergeCell ref="F210:F211"/>
    <mergeCell ref="G210:G211"/>
    <mergeCell ref="I210:I211"/>
    <mergeCell ref="C210:C211"/>
    <mergeCell ref="D210:D211"/>
    <mergeCell ref="R210:R211"/>
    <mergeCell ref="N210:N211"/>
    <mergeCell ref="O210:O211"/>
    <mergeCell ref="P210:P211"/>
    <mergeCell ref="Q210:Q211"/>
    <mergeCell ref="J210:J211"/>
    <mergeCell ref="K210:K211"/>
    <mergeCell ref="L210:L211"/>
    <mergeCell ref="M210:M211"/>
    <mergeCell ref="B212:B213"/>
    <mergeCell ref="F212:F213"/>
    <mergeCell ref="G212:G213"/>
    <mergeCell ref="I212:I213"/>
    <mergeCell ref="C212:C213"/>
    <mergeCell ref="D212:D213"/>
    <mergeCell ref="R212:R213"/>
    <mergeCell ref="N212:N213"/>
    <mergeCell ref="O212:O213"/>
    <mergeCell ref="P212:P213"/>
    <mergeCell ref="Q212:Q213"/>
    <mergeCell ref="J212:J213"/>
    <mergeCell ref="K212:K213"/>
    <mergeCell ref="L212:L213"/>
    <mergeCell ref="M212:M213"/>
    <mergeCell ref="B214:B215"/>
    <mergeCell ref="F214:F215"/>
    <mergeCell ref="G214:G215"/>
    <mergeCell ref="I214:I215"/>
    <mergeCell ref="C214:C215"/>
    <mergeCell ref="D214:D215"/>
    <mergeCell ref="R214:R215"/>
    <mergeCell ref="N214:N215"/>
    <mergeCell ref="O214:O215"/>
    <mergeCell ref="P214:P215"/>
    <mergeCell ref="Q214:Q215"/>
    <mergeCell ref="J214:J215"/>
    <mergeCell ref="K214:K215"/>
    <mergeCell ref="L214:L215"/>
    <mergeCell ref="M214:M215"/>
    <mergeCell ref="B216:B217"/>
    <mergeCell ref="F216:F217"/>
    <mergeCell ref="G216:G217"/>
    <mergeCell ref="I216:I217"/>
    <mergeCell ref="C216:C217"/>
    <mergeCell ref="D216:D217"/>
    <mergeCell ref="R216:R217"/>
    <mergeCell ref="N216:N217"/>
    <mergeCell ref="O216:O217"/>
    <mergeCell ref="P216:P217"/>
    <mergeCell ref="Q216:Q217"/>
    <mergeCell ref="J216:J217"/>
    <mergeCell ref="K216:K217"/>
    <mergeCell ref="L216:L217"/>
    <mergeCell ref="M216:M217"/>
    <mergeCell ref="B218:B219"/>
    <mergeCell ref="F218:F219"/>
    <mergeCell ref="G218:G219"/>
    <mergeCell ref="I218:I219"/>
    <mergeCell ref="C218:C219"/>
    <mergeCell ref="D218:D219"/>
    <mergeCell ref="R218:R219"/>
    <mergeCell ref="N218:N219"/>
    <mergeCell ref="O218:O219"/>
    <mergeCell ref="P218:P219"/>
    <mergeCell ref="Q218:Q219"/>
    <mergeCell ref="J218:J219"/>
    <mergeCell ref="K218:K219"/>
    <mergeCell ref="L218:L219"/>
    <mergeCell ref="M218:M219"/>
    <mergeCell ref="K220:K221"/>
    <mergeCell ref="L220:L221"/>
    <mergeCell ref="M220:M221"/>
    <mergeCell ref="B220:B221"/>
    <mergeCell ref="F220:F221"/>
    <mergeCell ref="G220:G221"/>
    <mergeCell ref="I220:I221"/>
    <mergeCell ref="C220:C221"/>
    <mergeCell ref="D220:D221"/>
    <mergeCell ref="C222:C223"/>
    <mergeCell ref="D222:D223"/>
    <mergeCell ref="B222:B223"/>
    <mergeCell ref="F222:F223"/>
    <mergeCell ref="R220:R221"/>
    <mergeCell ref="N220:N221"/>
    <mergeCell ref="O220:O221"/>
    <mergeCell ref="P220:P221"/>
    <mergeCell ref="Q220:Q221"/>
    <mergeCell ref="J220:J221"/>
    <mergeCell ref="O222:O223"/>
    <mergeCell ref="R222:R223"/>
    <mergeCell ref="I222:I223"/>
    <mergeCell ref="J222:J223"/>
    <mergeCell ref="K222:K223"/>
    <mergeCell ref="L222:L223"/>
    <mergeCell ref="B224:B225"/>
    <mergeCell ref="F224:F225"/>
    <mergeCell ref="G224:G225"/>
    <mergeCell ref="I224:I225"/>
    <mergeCell ref="M222:M223"/>
    <mergeCell ref="N222:N223"/>
    <mergeCell ref="G222:G223"/>
    <mergeCell ref="J224:J225"/>
    <mergeCell ref="K224:K225"/>
    <mergeCell ref="L224:L225"/>
    <mergeCell ref="R224:R225"/>
    <mergeCell ref="N224:N225"/>
    <mergeCell ref="O224:O225"/>
    <mergeCell ref="P224:P225"/>
    <mergeCell ref="Q224:Q225"/>
    <mergeCell ref="C224:C225"/>
    <mergeCell ref="D224:D225"/>
    <mergeCell ref="M224:M225"/>
    <mergeCell ref="B226:B227"/>
    <mergeCell ref="F226:F227"/>
    <mergeCell ref="G226:G227"/>
    <mergeCell ref="I226:I227"/>
    <mergeCell ref="C226:C227"/>
    <mergeCell ref="D226:D227"/>
    <mergeCell ref="R226:R227"/>
    <mergeCell ref="N226:N227"/>
    <mergeCell ref="O226:O227"/>
    <mergeCell ref="P226:P227"/>
    <mergeCell ref="Q226:Q227"/>
    <mergeCell ref="J226:J227"/>
    <mergeCell ref="K226:K227"/>
    <mergeCell ref="L226:L227"/>
    <mergeCell ref="M226:M227"/>
    <mergeCell ref="B228:B229"/>
    <mergeCell ref="F228:F229"/>
    <mergeCell ref="G228:G229"/>
    <mergeCell ref="I228:I229"/>
    <mergeCell ref="C228:C229"/>
    <mergeCell ref="D228:D229"/>
    <mergeCell ref="R228:R229"/>
    <mergeCell ref="N228:N229"/>
    <mergeCell ref="O228:O229"/>
    <mergeCell ref="P228:P229"/>
    <mergeCell ref="Q228:Q229"/>
    <mergeCell ref="J228:J229"/>
    <mergeCell ref="K228:K229"/>
    <mergeCell ref="L228:L229"/>
    <mergeCell ref="M228:M229"/>
    <mergeCell ref="B230:B231"/>
    <mergeCell ref="F230:F231"/>
    <mergeCell ref="G230:G231"/>
    <mergeCell ref="I230:I231"/>
    <mergeCell ref="C230:C231"/>
    <mergeCell ref="D230:D231"/>
    <mergeCell ref="R230:R231"/>
    <mergeCell ref="N230:N231"/>
    <mergeCell ref="O230:O231"/>
    <mergeCell ref="P230:P231"/>
    <mergeCell ref="Q230:Q231"/>
    <mergeCell ref="J230:J231"/>
    <mergeCell ref="K230:K231"/>
    <mergeCell ref="L230:L231"/>
    <mergeCell ref="M230:M231"/>
    <mergeCell ref="B232:B233"/>
    <mergeCell ref="F232:F233"/>
    <mergeCell ref="G232:G233"/>
    <mergeCell ref="I232:I233"/>
    <mergeCell ref="C232:C233"/>
    <mergeCell ref="D232:D233"/>
    <mergeCell ref="R232:R233"/>
    <mergeCell ref="N232:N233"/>
    <mergeCell ref="O232:O233"/>
    <mergeCell ref="P232:P233"/>
    <mergeCell ref="Q232:Q233"/>
    <mergeCell ref="J232:J233"/>
    <mergeCell ref="K232:K233"/>
    <mergeCell ref="L232:L233"/>
    <mergeCell ref="M232:M233"/>
    <mergeCell ref="B234:B235"/>
    <mergeCell ref="F234:F235"/>
    <mergeCell ref="G234:G235"/>
    <mergeCell ref="I234:I235"/>
    <mergeCell ref="C234:C235"/>
    <mergeCell ref="D234:D235"/>
    <mergeCell ref="R234:R235"/>
    <mergeCell ref="N234:N235"/>
    <mergeCell ref="O234:O235"/>
    <mergeCell ref="P234:P235"/>
    <mergeCell ref="Q234:Q235"/>
    <mergeCell ref="J234:J235"/>
    <mergeCell ref="K234:K235"/>
    <mergeCell ref="L234:L235"/>
    <mergeCell ref="M234:M235"/>
    <mergeCell ref="B236:B237"/>
    <mergeCell ref="F236:F237"/>
    <mergeCell ref="G236:G237"/>
    <mergeCell ref="I236:I237"/>
    <mergeCell ref="C236:C237"/>
    <mergeCell ref="D236:D237"/>
    <mergeCell ref="R236:R237"/>
    <mergeCell ref="N236:N237"/>
    <mergeCell ref="O236:O237"/>
    <mergeCell ref="P236:P237"/>
    <mergeCell ref="Q236:Q237"/>
    <mergeCell ref="J236:J237"/>
    <mergeCell ref="K236:K237"/>
    <mergeCell ref="L236:L237"/>
    <mergeCell ref="M236:M237"/>
    <mergeCell ref="B239:B240"/>
    <mergeCell ref="F239:F240"/>
    <mergeCell ref="G239:G240"/>
    <mergeCell ref="I239:I240"/>
    <mergeCell ref="C239:C240"/>
    <mergeCell ref="D239:D240"/>
    <mergeCell ref="N239:N240"/>
    <mergeCell ref="O239:O240"/>
    <mergeCell ref="R239:R240"/>
    <mergeCell ref="J239:J240"/>
    <mergeCell ref="K239:K240"/>
    <mergeCell ref="L239:L240"/>
    <mergeCell ref="M239:M240"/>
    <mergeCell ref="R243:R244"/>
    <mergeCell ref="K243:K244"/>
    <mergeCell ref="L243:L244"/>
    <mergeCell ref="M243:M244"/>
    <mergeCell ref="N243:N244"/>
    <mergeCell ref="C243:C244"/>
    <mergeCell ref="D243:D244"/>
    <mergeCell ref="F243:F244"/>
    <mergeCell ref="P243:P244"/>
    <mergeCell ref="Q243:Q244"/>
    <mergeCell ref="G243:G244"/>
    <mergeCell ref="I243:I244"/>
    <mergeCell ref="J243:J244"/>
    <mergeCell ref="I245:I246"/>
    <mergeCell ref="J245:J246"/>
    <mergeCell ref="K245:K246"/>
    <mergeCell ref="C245:C246"/>
    <mergeCell ref="D245:D246"/>
    <mergeCell ref="B245:B246"/>
    <mergeCell ref="F245:F246"/>
    <mergeCell ref="G245:G246"/>
    <mergeCell ref="O243:O244"/>
    <mergeCell ref="B243:B244"/>
    <mergeCell ref="L245:L246"/>
    <mergeCell ref="Q245:Q246"/>
    <mergeCell ref="R245:R246"/>
    <mergeCell ref="M245:M246"/>
    <mergeCell ref="N245:N246"/>
    <mergeCell ref="O245:O246"/>
    <mergeCell ref="P245:P246"/>
    <mergeCell ref="R247:R248"/>
    <mergeCell ref="K247:K248"/>
    <mergeCell ref="L247:L248"/>
    <mergeCell ref="M247:M248"/>
    <mergeCell ref="N247:N248"/>
    <mergeCell ref="C247:C248"/>
    <mergeCell ref="D247:D248"/>
    <mergeCell ref="F247:F248"/>
    <mergeCell ref="Q247:Q248"/>
    <mergeCell ref="G247:G248"/>
    <mergeCell ref="I247:I248"/>
    <mergeCell ref="J247:J248"/>
    <mergeCell ref="I249:I250"/>
    <mergeCell ref="J249:J250"/>
    <mergeCell ref="K249:K250"/>
    <mergeCell ref="D249:D250"/>
    <mergeCell ref="B249:B250"/>
    <mergeCell ref="F249:F250"/>
    <mergeCell ref="G249:G250"/>
    <mergeCell ref="O247:O248"/>
    <mergeCell ref="P247:P248"/>
    <mergeCell ref="B247:B248"/>
    <mergeCell ref="B251:B252"/>
    <mergeCell ref="F251:F252"/>
    <mergeCell ref="L249:L250"/>
    <mergeCell ref="Q249:Q250"/>
    <mergeCell ref="R249:R250"/>
    <mergeCell ref="M249:M250"/>
    <mergeCell ref="N249:N250"/>
    <mergeCell ref="O249:O250"/>
    <mergeCell ref="P249:P250"/>
    <mergeCell ref="C249:C250"/>
    <mergeCell ref="R251:R252"/>
    <mergeCell ref="K251:K252"/>
    <mergeCell ref="L251:L252"/>
    <mergeCell ref="M251:M252"/>
    <mergeCell ref="N251:N252"/>
    <mergeCell ref="C251:C252"/>
    <mergeCell ref="D251:D252"/>
    <mergeCell ref="F255:F256"/>
    <mergeCell ref="G255:G256"/>
    <mergeCell ref="O251:O252"/>
    <mergeCell ref="P251:P252"/>
    <mergeCell ref="Q251:Q252"/>
    <mergeCell ref="G251:G252"/>
    <mergeCell ref="I251:I252"/>
    <mergeCell ref="J251:J252"/>
    <mergeCell ref="A255:A256"/>
    <mergeCell ref="B255:B256"/>
    <mergeCell ref="R255:R256"/>
    <mergeCell ref="L255:L256"/>
    <mergeCell ref="N255:N256"/>
    <mergeCell ref="O255:O256"/>
    <mergeCell ref="P255:P256"/>
    <mergeCell ref="C255:C256"/>
    <mergeCell ref="D255:D256"/>
    <mergeCell ref="E255:E256"/>
    <mergeCell ref="I257:I258"/>
    <mergeCell ref="Q255:Q256"/>
    <mergeCell ref="H255:H256"/>
    <mergeCell ref="I255:I256"/>
    <mergeCell ref="J255:J256"/>
    <mergeCell ref="K255:K256"/>
    <mergeCell ref="C257:C258"/>
    <mergeCell ref="D257:D258"/>
    <mergeCell ref="B257:B258"/>
    <mergeCell ref="F257:F258"/>
    <mergeCell ref="G257:G258"/>
    <mergeCell ref="A257:A258"/>
    <mergeCell ref="N257:N258"/>
    <mergeCell ref="O257:O258"/>
    <mergeCell ref="J257:J258"/>
    <mergeCell ref="K257:K258"/>
    <mergeCell ref="L257:L258"/>
    <mergeCell ref="M257:M258"/>
    <mergeCell ref="B260:B261"/>
    <mergeCell ref="F260:F261"/>
    <mergeCell ref="G260:G261"/>
    <mergeCell ref="I260:I261"/>
    <mergeCell ref="C260:C261"/>
    <mergeCell ref="D260:D261"/>
    <mergeCell ref="R260:R261"/>
    <mergeCell ref="N260:N261"/>
    <mergeCell ref="O260:O261"/>
    <mergeCell ref="P260:P261"/>
    <mergeCell ref="Q260:Q261"/>
    <mergeCell ref="J260:J261"/>
    <mergeCell ref="K260:K261"/>
    <mergeCell ref="L260:L261"/>
    <mergeCell ref="M260:M261"/>
    <mergeCell ref="B271:B272"/>
    <mergeCell ref="F271:F272"/>
    <mergeCell ref="G271:G272"/>
    <mergeCell ref="I271:I272"/>
    <mergeCell ref="C271:C272"/>
    <mergeCell ref="D271:D272"/>
    <mergeCell ref="R271:R272"/>
    <mergeCell ref="N271:N272"/>
    <mergeCell ref="O271:O272"/>
    <mergeCell ref="P271:P272"/>
    <mergeCell ref="Q271:Q272"/>
    <mergeCell ref="J271:J272"/>
    <mergeCell ref="K271:K272"/>
    <mergeCell ref="L271:L272"/>
    <mergeCell ref="M271:M272"/>
    <mergeCell ref="B273:B274"/>
    <mergeCell ref="F273:F274"/>
    <mergeCell ref="G273:G274"/>
    <mergeCell ref="I273:I274"/>
    <mergeCell ref="C273:C274"/>
    <mergeCell ref="D273:D274"/>
    <mergeCell ref="R273:R274"/>
    <mergeCell ref="N273:N274"/>
    <mergeCell ref="O273:O274"/>
    <mergeCell ref="P273:P274"/>
    <mergeCell ref="Q273:Q274"/>
    <mergeCell ref="J273:J274"/>
    <mergeCell ref="K273:K274"/>
    <mergeCell ref="L273:L274"/>
    <mergeCell ref="M273:M274"/>
    <mergeCell ref="B275:B276"/>
    <mergeCell ref="F275:F276"/>
    <mergeCell ref="G275:G276"/>
    <mergeCell ref="I275:I276"/>
    <mergeCell ref="C275:C276"/>
    <mergeCell ref="D275:D276"/>
    <mergeCell ref="R275:R276"/>
    <mergeCell ref="N275:N276"/>
    <mergeCell ref="O275:O276"/>
    <mergeCell ref="P275:P276"/>
    <mergeCell ref="Q275:Q276"/>
    <mergeCell ref="J275:J276"/>
    <mergeCell ref="K275:K276"/>
    <mergeCell ref="L275:L276"/>
    <mergeCell ref="M275:M276"/>
  </mergeCells>
  <phoneticPr fontId="12" type="noConversion"/>
  <hyperlinks>
    <hyperlink ref="B9" r:id="rId1" display="http://usfonline.admin.usf.edu/owa_prod/owa/wp_search_catalog_db?p_subj=NGR&amp;p_crse=6080&amp;p_term=199808"/>
    <hyperlink ref="B10" r:id="rId2" display="http://usfonline.admin.usf.edu/owa_prod/owa/wp_search_catalog_db?p_subj=NGR&amp;p_crse=6121&amp;p_term=199808"/>
    <hyperlink ref="B11" r:id="rId3" display="http://usfonline.admin.usf.edu/owa_prod/owa/wp_search_catalog_db?p_subj=NUR&amp;p_crse=3064C&amp;p_term=199808"/>
    <hyperlink ref="B13" r:id="rId4" display="http://usfonline.admin.usf.edu/owa_prod/owa/wp_search_catalog_db?p_subj=NUR&amp;p_crse=3113&amp;p_term=199808"/>
    <hyperlink ref="B15" r:id="rId5" display="http://usfonline.admin.usf.edu/owa_prod/owa/wp_search_catalog_db?p_subj=NUR&amp;p_crse=3114&amp;p_term=199808"/>
    <hyperlink ref="B17" r:id="rId6" display="http://usfonline.admin.usf.edu/owa_prod/owa/wp_search_catalog_db?p_subj=NUR&amp;p_crse=4765C&amp;p_term=199808"/>
    <hyperlink ref="B19" r:id="rId7" display="http://usfonline.admin.usf.edu/owa_prod/owa/wp_search_catalog_db?p_subj=NUR&amp;p_crse=4766&amp;p_term=199808"/>
    <hyperlink ref="B21" r:id="rId8" display="http://usfonline.admin.usf.edu/owa_prod/owa/wp_search_catalog_db?p_subj=NGR&amp;p_crse=6140&amp;p_term=199901"/>
    <hyperlink ref="B23" r:id="rId9" display="http://usfonline.admin.usf.edu/owa_prod/owa/wp_search_catalog_db?p_subj=NGR&amp;p_crse=6194&amp;p_term=199901"/>
    <hyperlink ref="B24" r:id="rId10" display="http://usfonline.admin.usf.edu/owa_prod/owa/wp_search_catalog_db?p_subj=NGR&amp;p_crse=6800&amp;p_term=199901"/>
    <hyperlink ref="B26" r:id="rId11" display="http://usfonline.admin.usf.edu/owa_prod/owa/wp_search_catalog_db?p_subj=NUR&amp;p_crse=3114&amp;p_term=199901"/>
    <hyperlink ref="B28" r:id="rId12" display="http://usfonline.admin.usf.edu/owa_prod/owa/wp_search_catalog_db?p_subj=NUR&amp;p_crse=3145&amp;p_term=199901"/>
    <hyperlink ref="B30" r:id="rId13" display="http://usfonline.admin.usf.edu/owa_prod/owa/wp_search_catalog_db?p_subj=NUR&amp;p_crse=3829&amp;p_term=199901"/>
    <hyperlink ref="B32" r:id="rId14" display="http://usfonline.admin.usf.edu/owa_prod/owa/wp_search_catalog_db?p_subj=NUR&amp;p_crse=4041&amp;p_term=199901"/>
    <hyperlink ref="B34" r:id="rId15" display="http://usfonline.admin.usf.edu/owa_prod/owa/wp_search_catalog_db?p_subj=NUR&amp;p_crse=4636&amp;p_term=199901"/>
    <hyperlink ref="B36" r:id="rId16" display="http://usfonline.admin.usf.edu/owa_prod/owa/wp_search_catalog_db?p_subj=NUR&amp;p_crse=4636L&amp;p_term=199901"/>
    <hyperlink ref="B38" r:id="rId17" display="http://usfonline.admin.usf.edu/owa_prod/owa/wp_search_catalog_db?p_subj=NUR&amp;p_crse=4905C&amp;p_term=199901"/>
    <hyperlink ref="B40" r:id="rId18" display="http://usfonline.admin.usf.edu/owa_prod/owa/wp_search_catalog_db?p_subj=NUR&amp;p_crse=4935&amp;p_term=199901"/>
    <hyperlink ref="B42" r:id="rId19" display="http://usfonline.admin.usf.edu/owa_prod/owa/wp_search_catalog_db?p_subj=NUR&amp;p_crse=4935&amp;p_term=199901"/>
    <hyperlink ref="B44" r:id="rId20" display="http://usfonline.admin.usf.edu/owa_prod/owa/wp_search_catalog_db?p_subj=NGR&amp;p_crse=6121&amp;p_term=199905"/>
    <hyperlink ref="B46" r:id="rId21" display="http://usfonline.admin.usf.edu/owa_prod/owa/wp_search_catalog_db?p_subj=NGR&amp;p_crse=6155&amp;p_term=199905"/>
    <hyperlink ref="B48" r:id="rId22" display="http://usfonline.admin.usf.edu/owa_prod/owa/wp_search_catalog_db?p_subj=NUR&amp;p_crse=4165&amp;p_term=199905"/>
    <hyperlink ref="B50" r:id="rId23" display="http://usfonline.admin.usf.edu/owa_prod/owa/wp_search_catalog_db?p_subj=NUR&amp;p_crse=4838&amp;p_term=199905"/>
    <hyperlink ref="B52" r:id="rId24" display="http://usfonline.admin.usf.edu/owa_prod/owa/wp_search_catalog_db?p_subj=NUR&amp;p_crse=4905C&amp;p_term=199905"/>
    <hyperlink ref="B54" r:id="rId25" display="http://usfonline.admin.usf.edu/owa_prod/owa/wp_search_catalog_db?p_subj=NUR&amp;p_crse=4935&amp;p_term=199905"/>
    <hyperlink ref="B56" r:id="rId26" display="http://usfonline.admin.usf.edu/owa_prod/owa/wp_search_catalog_db?p_subj=NUR&amp;p_crse=4948L&amp;p_term=199905"/>
    <hyperlink ref="B58" r:id="rId27" display="http://usfonline.admin.usf.edu/owa_prod/owa/wp_search_catalog_db?p_subj=NGR&amp;p_crse=6001&amp;p_term=199908"/>
    <hyperlink ref="B59" r:id="rId28" display="http://usfonline.admin.usf.edu/owa_prod/owa/wp_search_catalog_db?p_subj=NGR&amp;p_crse=6080&amp;p_term=199908"/>
    <hyperlink ref="B60" r:id="rId29" display="http://usfonline.admin.usf.edu/owa_prod/owa/wp_search_catalog_db?p_subj=NGR&amp;p_crse=6199&amp;p_term=199908"/>
    <hyperlink ref="B61" r:id="rId30" display="http://usfonline.admin.usf.edu/owa_prod/owa/wp_search_catalog_db?p_subj=NUR&amp;p_crse=3064C&amp;p_term=199908"/>
    <hyperlink ref="B63" r:id="rId31" display="http://usfonline.admin.usf.edu/owa_prod/owa/wp_search_catalog_db?p_subj=NUR&amp;p_crse=3113&amp;p_term=199908"/>
    <hyperlink ref="B65" r:id="rId32" display="http://usfonline.admin.usf.edu/owa_prod/owa/wp_search_catalog_db?p_subj=NUR&amp;p_crse=3114&amp;p_term=199908"/>
    <hyperlink ref="B67" r:id="rId33" display="http://usfonline.admin.usf.edu/owa_prod/owa/wp_search_catalog_db?p_subj=NUR&amp;p_crse=4765C&amp;p_term=199908"/>
    <hyperlink ref="B69" r:id="rId34" display="http://usfonline.admin.usf.edu/owa_prod/owa/wp_search_catalog_db?p_subj=NUR&amp;p_crse=4766&amp;p_term=199908"/>
    <hyperlink ref="B71" r:id="rId35" display="http://usfonline.admin.usf.edu/owa_prod/owa/wp_search_catalog_db?p_subj=NGR&amp;p_crse=6121&amp;p_term=200005"/>
    <hyperlink ref="B73" r:id="rId36" display="http://usfonline.admin.usf.edu/owa_prod/owa/wp_search_catalog_db?p_subj=NGR&amp;p_crse=6212L&amp;p_term=200005"/>
    <hyperlink ref="B75" r:id="rId37" display="http://usfonline.admin.usf.edu/owa_prod/owa/wp_search_catalog_db?p_subj=NGR&amp;p_crse=6213L&amp;p_term=200005"/>
    <hyperlink ref="B76" r:id="rId38" display="http://usfonline.admin.usf.edu/owa_prod/owa/wp_search_catalog_db?p_subj=NGR&amp;p_crse=6617&amp;p_term=200005"/>
    <hyperlink ref="B78" r:id="rId39" display="http://usfonline.admin.usf.edu/owa_prod/owa/wp_search_catalog_db?p_subj=NGR&amp;p_crse=6619L&amp;p_term=200005"/>
    <hyperlink ref="B79" r:id="rId40" display="http://usfonline.admin.usf.edu/owa_prod/owa/wp_search_catalog_db?p_subj=NUR&amp;p_crse=3064C&amp;p_term=200005"/>
    <hyperlink ref="B81" r:id="rId41" display="http://usfonline.admin.usf.edu/owa_prod/owa/wp_search_catalog_db?p_subj=NUR&amp;p_crse=3114&amp;p_term=200005"/>
    <hyperlink ref="B83" r:id="rId42" display="http://usfonline.admin.usf.edu/owa_prod/owa/wp_search_catalog_db?p_subj=NUR&amp;p_crse=4165&amp;p_term=200005"/>
    <hyperlink ref="B85" r:id="rId43" display="http://usfonline.admin.usf.edu/owa_prod/owa/wp_search_catalog_db?p_subj=NUR&amp;p_crse=4636L&amp;p_term=200005"/>
    <hyperlink ref="B86" r:id="rId44" display="http://usfonline.admin.usf.edu/owa_prod/owa/wp_search_catalog_db?p_subj=NUR&amp;p_crse=4838&amp;p_term=200005"/>
    <hyperlink ref="B88" r:id="rId45" display="http://usfonline.admin.usf.edu/owa_prod/owa/wp_search_catalog_db?p_subj=NUR&amp;p_crse=4935&amp;p_term=200005"/>
    <hyperlink ref="B90" r:id="rId46" display="http://usfonline.admin.usf.edu/owa_prod/owa/wp_search_catalog_db?p_subj=NUR&amp;p_crse=4948L&amp;p_term=200005"/>
    <hyperlink ref="B92" r:id="rId47" display="http://usfonline.admin.usf.edu/owa_prod/owa/wp_search_catalog_db?p_subj=NGR&amp;p_crse=6140&amp;p_term=200001"/>
    <hyperlink ref="B94" r:id="rId48" display="http://usfonline.admin.usf.edu/owa_prod/owa/wp_search_catalog_db?p_subj=NGR&amp;p_crse=6194&amp;p_term=200001"/>
    <hyperlink ref="B96" r:id="rId49" display="http://usfonline.admin.usf.edu/owa_prod/owa/wp_search_catalog_db?p_subj=NGR&amp;p_crse=6206&amp;p_term=200001"/>
    <hyperlink ref="B98" r:id="rId50" display="http://usfonline.admin.usf.edu/owa_prod/owa/wp_search_catalog_db?p_subj=NGR&amp;p_crse=6800&amp;p_term=200001"/>
    <hyperlink ref="B100" r:id="rId51" display="http://usfonline.admin.usf.edu/owa_prod/owa/wp_search_catalog_db?p_subj=NUR&amp;p_crse=3114&amp;p_term=200001"/>
    <hyperlink ref="B102" r:id="rId52" display="http://usfonline.admin.usf.edu/owa_prod/owa/wp_search_catalog_db?p_subj=NUR&amp;p_crse=3145&amp;p_term=200001"/>
    <hyperlink ref="B104" r:id="rId53" display="http://usfonline.admin.usf.edu/owa_prod/owa/wp_search_catalog_db?p_subj=NUR&amp;p_crse=3829&amp;p_term=200001"/>
    <hyperlink ref="B106" r:id="rId54" display="http://usfonline.admin.usf.edu/owa_prod/owa/wp_search_catalog_db?p_subj=NUR&amp;p_crse=4041&amp;p_term=200001"/>
    <hyperlink ref="B108" r:id="rId55" display="http://usfonline.admin.usf.edu/owa_prod/owa/wp_search_catalog_db?p_subj=NUR&amp;p_crse=4636&amp;p_term=200001"/>
    <hyperlink ref="B110" r:id="rId56" display="http://usfonline.admin.usf.edu/owa_prod/owa/wp_search_catalog_db?p_subj=NUR&amp;p_crse=4636L&amp;p_term=200001"/>
    <hyperlink ref="B112" r:id="rId57" display="http://usfonline.admin.usf.edu/owa_prod/owa/wp_search_catalog_db?p_subj=NUR&amp;p_crse=4645&amp;p_term=200001"/>
    <hyperlink ref="B114" r:id="rId58" display="http://usfonline.admin.usf.edu/owa_prod/owa/wp_search_catalog_db?p_subj=NUR&amp;p_crse=4645&amp;p_term=200001"/>
    <hyperlink ref="B115" r:id="rId59" display="http://usfonline.admin.usf.edu/owa_prod/owa/wp_search_catalog_db?p_subj=NUR&amp;p_crse=4935&amp;p_term=200001"/>
    <hyperlink ref="B117" r:id="rId60" display="http://usfonline.admin.usf.edu/owa_prod/owa/wp_search_catalog_db?p_subj=NUR&amp;p_crse=4935&amp;p_term=200001"/>
    <hyperlink ref="B119" r:id="rId61" display="http://usfonline.admin.usf.edu/owa_prod/owa/wp_search_catalog_db?p_subj=NGR&amp;p_crse=6001&amp;p_term=200008"/>
    <hyperlink ref="B121" r:id="rId62" display="http://usfonline.admin.usf.edu/owa_prod/owa/wp_search_catalog_db?p_subj=NGR&amp;p_crse=6121&amp;p_term=200008"/>
    <hyperlink ref="B123" r:id="rId63" display="http://usfonline.admin.usf.edu/owa_prod/owa/wp_search_catalog_db?p_subj=NGR&amp;p_crse=6135&amp;p_term=200008"/>
    <hyperlink ref="B125" r:id="rId64" display="http://usfonline.admin.usf.edu/owa_prod/owa/wp_search_catalog_db?p_subj=NGR&amp;p_crse=6140&amp;p_term=200008"/>
    <hyperlink ref="B127" r:id="rId65" display="http://usfonline.admin.usf.edu/owa_prod/owa/wp_search_catalog_db?p_subj=NGR&amp;p_crse=6212L&amp;p_term=200008"/>
    <hyperlink ref="B128" r:id="rId66" display="http://usfonline.admin.usf.edu/owa_prod/owa/wp_search_catalog_db?p_subj=NGR&amp;p_crse=6213L&amp;p_term=200008"/>
    <hyperlink ref="B129" r:id="rId67" display="http://usfonline.admin.usf.edu/owa_prod/owa/wp_search_catalog_db?p_subj=NGR&amp;p_crse=6214L&amp;p_term=200008"/>
    <hyperlink ref="B130" r:id="rId68" display="http://usfonline.admin.usf.edu/owa_prod/owa/wp_search_catalog_db?p_subj=NGR&amp;p_crse=6300&amp;p_term=200008"/>
    <hyperlink ref="B132" r:id="rId69" display="http://usfonline.admin.usf.edu/owa_prod/owa/wp_search_catalog_db?p_subj=NGR&amp;p_crse=6616L&amp;p_term=200008"/>
    <hyperlink ref="B133" r:id="rId70" display="http://usfonline.admin.usf.edu/owa_prod/owa/wp_search_catalog_db?p_subj=NGR&amp;p_crse=6617&amp;p_term=200008"/>
    <hyperlink ref="B134" r:id="rId71" display="http://usfonline.admin.usf.edu/owa_prod/owa/wp_search_catalog_db?p_subj=NGR&amp;p_crse=6618L&amp;p_term=200008"/>
    <hyperlink ref="B135" r:id="rId72" display="http://usfonline.admin.usf.edu/owa_prod/owa/wp_search_catalog_db?p_subj=NGR&amp;p_crse=6619L&amp;p_term=200008"/>
    <hyperlink ref="B136" r:id="rId73" display="http://usfonline.admin.usf.edu/owa_prod/owa/wp_search_catalog_db?p_subj=NUR&amp;p_crse=3064C&amp;p_term=200008"/>
    <hyperlink ref="B138" r:id="rId74" display="http://usfonline.admin.usf.edu/owa_prod/owa/wp_search_catalog_db?p_subj=NUR&amp;p_crse=3113&amp;p_term=200008"/>
    <hyperlink ref="B140" r:id="rId75" display="http://usfonline.admin.usf.edu/owa_prod/owa/wp_search_catalog_db?p_subj=NUR&amp;p_crse=4765C&amp;p_term=200008"/>
    <hyperlink ref="B142" r:id="rId76" display="http://usfonline.admin.usf.edu/owa_prod/owa/wp_search_catalog_db?p_subj=NUR&amp;p_crse=4766&amp;p_term=200008"/>
    <hyperlink ref="B144" r:id="rId77" display="http://usfonline.admin.usf.edu/owa_prod/owa/wp_search_catalog_db?p_subj=NUR&amp;p_crse=4935&amp;p_term=200008"/>
    <hyperlink ref="B145" r:id="rId78" display="http://usfonline.admin.usf.edu/owa_prod/owa/wp_search_catalog_db?p_subj=NUR&amp;p_crse=4948L&amp;p_term=200008"/>
    <hyperlink ref="B148" r:id="rId79" display="http://usfonline.admin.usf.edu/owa_prod/owa/wp_search_catalog_db?p_subj=NGR&amp;p_crse=6001&amp;p_term=200101"/>
    <hyperlink ref="B150" r:id="rId80" display="http://usfonline.admin.usf.edu/owa_prod/owa/wp_search_catalog_db?p_subj=NGR&amp;p_crse=6001&amp;p_term=200101"/>
    <hyperlink ref="B151" r:id="rId81" display="http://usfonline.admin.usf.edu/owa_prod/owa/wp_search_catalog_db?p_subj=NGR&amp;p_crse=6080&amp;p_term=200101"/>
    <hyperlink ref="B153" r:id="rId82" display="http://usfonline.admin.usf.edu/owa_prod/owa/wp_search_catalog_db?p_subj=NGR&amp;p_crse=6121&amp;p_term=200101"/>
    <hyperlink ref="B154" r:id="rId83" display="http://usfonline.admin.usf.edu/owa_prod/owa/wp_search_catalog_db?p_subj=NGR&amp;p_crse=6135&amp;p_term=200101"/>
    <hyperlink ref="B155" r:id="rId84" display="http://usfonline.admin.usf.edu/owa_prod/owa/wp_search_catalog_db?p_subj=NGR&amp;p_crse=6140&amp;p_term=200101"/>
    <hyperlink ref="B156" r:id="rId85" display="http://usfonline.admin.usf.edu/owa_prod/owa/wp_search_catalog_db?p_subj=NGR&amp;p_crse=6199&amp;p_term=200101"/>
    <hyperlink ref="B158" r:id="rId86" display="http://usfonline.admin.usf.edu/owa_prod/owa/wp_search_catalog_db?p_subj=NGR&amp;p_crse=6204&amp;p_term=200101"/>
    <hyperlink ref="B160" r:id="rId87" display="http://usfonline.admin.usf.edu/owa_prod/owa/wp_search_catalog_db?p_subj=NGR&amp;p_crse=6206&amp;p_term=200101"/>
    <hyperlink ref="B161" r:id="rId88" display="http://usfonline.admin.usf.edu/owa_prod/owa/wp_search_catalog_db?p_subj=NGR&amp;p_crse=6213L&amp;p_term=200101"/>
    <hyperlink ref="B162" r:id="rId89" display="http://usfonline.admin.usf.edu/owa_prod/owa/wp_search_catalog_db?p_subj=NGR&amp;p_crse=6214L&amp;p_term=200101"/>
    <hyperlink ref="B163" r:id="rId90" display="http://usfonline.admin.usf.edu/owa_prod/owa/wp_search_catalog_db?p_subj=NGR&amp;p_crse=6301&amp;p_term=200101"/>
    <hyperlink ref="B164" r:id="rId91" display="http://usfonline.admin.usf.edu/owa_prod/owa/wp_search_catalog_db?p_subj=NGR&amp;p_crse=6618L&amp;p_term=200101"/>
    <hyperlink ref="B165" r:id="rId92" display="http://usfonline.admin.usf.edu/owa_prod/owa/wp_search_catalog_db?p_subj=NGR&amp;p_crse=6619L&amp;p_term=200101"/>
    <hyperlink ref="B166" r:id="rId93" display="http://usfonline.admin.usf.edu/owa_prod/owa/wp_search_catalog_db?p_subj=NGR&amp;p_crse=6800&amp;p_term=200101"/>
    <hyperlink ref="B167" r:id="rId94" display="http://usfonline.admin.usf.edu/owa_prod/owa/wp_search_catalog_db?p_subj=NGR&amp;p_crse=6905&amp;p_term=200101"/>
    <hyperlink ref="B168" r:id="rId95" display="http://usfonline.admin.usf.edu/owa_prod/owa/wp_search_catalog_db?p_subj=NGR&amp;p_crse=6931&amp;p_term=200101"/>
    <hyperlink ref="B169" r:id="rId96" display="http://usfonline.admin.usf.edu/owa_prod/owa/wp_search_catalog_db?p_subj=NGR&amp;p_crse=6931&amp;p_term=200101"/>
    <hyperlink ref="B170" r:id="rId97" display="http://usfonline.admin.usf.edu/owa_prod/owa/wp_search_catalog_db?p_subj=NUR&amp;p_crse=3145&amp;p_term=200101"/>
    <hyperlink ref="B172" r:id="rId98" display="http://usfonline.admin.usf.edu/owa_prod/owa/wp_search_catalog_db?p_subj=NUR&amp;p_crse=3829&amp;p_term=200101"/>
    <hyperlink ref="B174" r:id="rId99" display="http://usfonline.admin.usf.edu/owa_prod/owa/wp_search_catalog_db?p_subj=NUR&amp;p_crse=4041&amp;p_term=200101"/>
    <hyperlink ref="B176" r:id="rId100" display="http://usfonline.admin.usf.edu/owa_prod/owa/wp_search_catalog_db?p_subj=NUR&amp;p_crse=4165&amp;p_term=200101"/>
    <hyperlink ref="B177" r:id="rId101" display="http://usfonline.admin.usf.edu/owa_prod/owa/wp_search_catalog_db?p_subj=NUR&amp;p_crse=4636&amp;p_term=200101"/>
    <hyperlink ref="B179" r:id="rId102" display="http://usfonline.admin.usf.edu/owa_prod/owa/wp_search_catalog_db?p_subj=NUR&amp;p_crse=4636L&amp;p_term=200101"/>
    <hyperlink ref="B181" r:id="rId103" display="http://usfonline.admin.usf.edu/owa_prod/owa/wp_search_catalog_db?p_subj=NUR&amp;p_crse=4905C&amp;p_term=200101"/>
    <hyperlink ref="B183" r:id="rId104" display="http://usfonline.admin.usf.edu/owa_prod/owa/wp_search_catalog_db?p_subj=NUR&amp;p_crse=4905C&amp;p_term=200101"/>
    <hyperlink ref="B185" r:id="rId105" display="http://usfonline.admin.usf.edu/owa_prod/owa/wp_search_catalog_db?p_subj=NUR&amp;p_crse=4935&amp;p_term=200101"/>
    <hyperlink ref="B191" r:id="rId106" display="http://usfonline.admin.usf.edu/owa_prod/owa/wp_search_catalog_db?p_subj=NGR&amp;p_crse=6135&amp;p_term=200105"/>
    <hyperlink ref="B193" r:id="rId107" display="http://usfonline.admin.usf.edu/owa_prod/owa/wp_search_catalog_db?p_subj=NGR&amp;p_crse=6140&amp;p_term=200105"/>
    <hyperlink ref="B195" r:id="rId108" display="http://usfonline.admin.usf.edu/owa_prod/owa/wp_search_catalog_db?p_subj=NGR&amp;p_crse=6199&amp;p_term=200105"/>
    <hyperlink ref="B197" r:id="rId109" display="http://usfonline.admin.usf.edu/owa_prod/owa/wp_search_catalog_db?p_subj=NGR&amp;p_crse=6905&amp;p_term=200105"/>
    <hyperlink ref="B198" r:id="rId110" display="http://usfonline.admin.usf.edu/owa_prod/owa/wp_search_catalog_db?p_subj=NGR&amp;p_crse=6931&amp;p_term=200105"/>
    <hyperlink ref="B200" r:id="rId111" display="http://usfonline.admin.usf.edu/owa_prod/owa/wp_search_catalog_db?p_subj=NGR&amp;p_crse=6931&amp;p_term=200105"/>
    <hyperlink ref="B202" r:id="rId112" display="http://usfonline.admin.usf.edu/owa_prod/owa/wp_search_catalog_db?p_subj=NGR&amp;p_crse=6931&amp;p_term=200105"/>
    <hyperlink ref="B204" r:id="rId113" display="http://usfonline.admin.usf.edu/owa_prod/owa/wp_search_catalog_db?p_subj=NGR&amp;p_crse=6931&amp;p_term=200105"/>
    <hyperlink ref="B206" r:id="rId114" display="http://usfonline.admin.usf.edu/owa_prod/owa/wp_search_catalog_db?p_subj=NUR&amp;p_crse=3064C&amp;p_term=200105"/>
    <hyperlink ref="B208" r:id="rId115" display="http://usfonline.admin.usf.edu/owa_prod/owa/wp_search_catalog_db?p_subj=NUR&amp;p_crse=4165&amp;p_term=200105"/>
    <hyperlink ref="B210" r:id="rId116" display="http://usfonline.admin.usf.edu/owa_prod/owa/wp_search_catalog_db?p_subj=NUR&amp;p_crse=4636&amp;p_term=200105"/>
    <hyperlink ref="B212" r:id="rId117" display="http://usfonline.admin.usf.edu/owa_prod/owa/wp_search_catalog_db?p_subj=NUR&amp;p_crse=4636L&amp;p_term=200105"/>
    <hyperlink ref="B214" r:id="rId118" display="http://usfonline.admin.usf.edu/owa_prod/owa/wp_search_catalog_db?p_subj=NUR&amp;p_crse=4838&amp;p_term=200105"/>
    <hyperlink ref="B216" r:id="rId119" display="http://usfonline.admin.usf.edu/owa_prod/owa/wp_search_catalog_db?p_subj=NUR&amp;p_crse=4905C&amp;p_term=200105"/>
    <hyperlink ref="B218" r:id="rId120" display="http://usfonline.admin.usf.edu/owa_prod/owa/wp_search_catalog_db?p_subj=NUR&amp;p_crse=4935&amp;p_term=200105"/>
    <hyperlink ref="B220" r:id="rId121" display="http://usfonline.admin.usf.edu/owa_prod/owa/wp_search_catalog_db?p_subj=NUR&amp;p_crse=4948L&amp;p_term=200105"/>
    <hyperlink ref="B222" r:id="rId122" display="http://usfonline.admin.usf.edu/owa_prod/owa/wp_search_catalog_db?p_subj=NGR&amp;p_crse=6001&amp;p_term=200108"/>
    <hyperlink ref="B224" r:id="rId123" display="http://usfonline.admin.usf.edu/owa_prod/owa/wp_search_catalog_db?p_subj=NGR&amp;p_crse=6121&amp;p_term=200108"/>
    <hyperlink ref="B226" r:id="rId124" display="http://usfonline.admin.usf.edu/owa_prod/owa/wp_search_catalog_db?p_subj=NGR&amp;p_crse=6140&amp;p_term=200108"/>
    <hyperlink ref="B228" r:id="rId125" display="http://usfonline.admin.usf.edu/owa_prod/owa/wp_search_catalog_db?p_subj=NGR&amp;p_crse=6800&amp;p_term=200108"/>
    <hyperlink ref="B230" r:id="rId126" display="http://usfonline.admin.usf.edu/owa_prod/owa/wp_search_catalog_db?p_subj=NGR&amp;p_crse=6931&amp;p_term=200108"/>
    <hyperlink ref="B232" r:id="rId127" display="http://usfonline.admin.usf.edu/owa_prod/owa/wp_search_catalog_db?p_subj=NGR&amp;p_crse=6931&amp;p_term=200108"/>
    <hyperlink ref="B234" r:id="rId128" display="http://usfonline.admin.usf.edu/owa_prod/owa/wp_search_catalog_db?p_subj=NGR&amp;p_crse=6931&amp;p_term=200108"/>
    <hyperlink ref="B236" r:id="rId129" display="http://usfonline.admin.usf.edu/owa_prod/owa/wp_search_catalog_db?p_subj=NGR&amp;p_crse=6931&amp;p_term=200108"/>
    <hyperlink ref="B238" r:id="rId130" display="http://usfonline.admin.usf.edu/owa_prod/owa/wp_search_catalog_db?p_subj=NGR&amp;p_crse=6931&amp;p_term=200108"/>
    <hyperlink ref="B239" r:id="rId131" display="http://usfonline.admin.usf.edu/owa_prod/owa/wp_search_catalog_db?p_subj=NUR&amp;p_crse=3064C&amp;p_term=200108"/>
    <hyperlink ref="B241" r:id="rId132" display="http://usfonline.admin.usf.edu/owa_prod/owa/wp_search_catalog_db?p_subj=NUR&amp;p_crse=3829&amp;p_term=200108"/>
    <hyperlink ref="B242" r:id="rId133" display="http://usfonline.admin.usf.edu/owa_prod/owa/wp_search_catalog_db?p_subj=NUR&amp;p_crse=4165&amp;p_term=200108"/>
    <hyperlink ref="B243" r:id="rId134" display="http://usfonline.admin.usf.edu/owa_prod/owa/wp_search_catalog_db?p_subj=NUR&amp;p_crse=4905C&amp;p_term=200108"/>
    <hyperlink ref="B245" r:id="rId135" display="http://usfonline.admin.usf.edu/owa_prod/owa/wp_search_catalog_db?p_subj=NUR&amp;p_crse=4935&amp;p_term=200108"/>
    <hyperlink ref="B247" r:id="rId136" display="http://usfonline.admin.usf.edu/owa_prod/owa/wp_search_catalog_db?p_subj=NUR&amp;p_crse=4935&amp;p_term=200108"/>
    <hyperlink ref="B249" r:id="rId137" display="http://usfonline.admin.usf.edu/owa_prod/owa/wp_search_catalog_db?p_subj=NUR&amp;p_crse=4935&amp;p_term=200108"/>
    <hyperlink ref="B251" r:id="rId138" display="http://usfonline.admin.usf.edu/owa_prod/owa/wp_search_catalog_db?p_subj=NUR&amp;p_crse=4948L&amp;p_term=200108"/>
    <hyperlink ref="B257" r:id="rId139" display="http://usfonline.admin.usf.edu/owa_prod/owa/wp_search_catalog_db?p_subj=NGR&amp;p_crse=6001&amp;p_term=200201"/>
    <hyperlink ref="B259" r:id="rId140" display="http://usfonline.admin.usf.edu/owa_prod/owa/wp_search_catalog_db?p_subj=NGR&amp;p_crse=6080&amp;p_term=200201"/>
    <hyperlink ref="B260" r:id="rId141" display="http://usfonline.admin.usf.edu/owa_prod/owa/wp_search_catalog_db?p_subj=NGR&amp;p_crse=6121&amp;p_term=200201"/>
    <hyperlink ref="B262" r:id="rId142" display="http://usfonline.admin.usf.edu/owa_prod/owa/wp_search_catalog_db?p_subj=NGR&amp;p_crse=6135&amp;p_term=200201"/>
    <hyperlink ref="B263" r:id="rId143" display="http://usfonline.admin.usf.edu/owa_prod/owa/wp_search_catalog_db?p_subj=NGR&amp;p_crse=6140&amp;p_term=200201"/>
    <hyperlink ref="B264" r:id="rId144" display="http://usfonline.admin.usf.edu/owa_prod/owa/wp_search_catalog_db?p_subj=NGR&amp;p_crse=6199&amp;p_term=200201"/>
    <hyperlink ref="B265" r:id="rId145" display="http://usfonline.admin.usf.edu/owa_prod/owa/wp_search_catalog_db?p_subj=NGR&amp;p_crse=6271&amp;p_term=200201"/>
    <hyperlink ref="B266" r:id="rId146" display="http://usfonline.admin.usf.edu/owa_prod/owa/wp_search_catalog_db?p_subj=NGR&amp;p_crse=6305&amp;p_term=200201"/>
    <hyperlink ref="B267" r:id="rId147" display="http://usfonline.admin.usf.edu/owa_prod/owa/wp_search_catalog_db?p_subj=NGR&amp;p_crse=6305L&amp;p_term=200201"/>
    <hyperlink ref="B268" r:id="rId148" display="http://usfonline.admin.usf.edu/owa_prod/owa/wp_search_catalog_db?p_subj=NGR&amp;p_crse=6700&amp;p_term=200201"/>
    <hyperlink ref="B269" r:id="rId149" display="http://usfonline.admin.usf.edu/owa_prod/owa/wp_search_catalog_db?p_subj=NGR&amp;p_crse=6700L&amp;p_term=200201"/>
    <hyperlink ref="B270" r:id="rId150" display="http://usfonline.admin.usf.edu/owa_prod/owa/wp_search_catalog_db?p_subj=NGR&amp;p_crse=6800&amp;p_term=200201"/>
    <hyperlink ref="B271" r:id="rId151" display="http://usfonline.admin.usf.edu/owa_prod/owa/wp_search_catalog_db?p_subj=NUR&amp;p_crse=3829&amp;p_term=200201"/>
    <hyperlink ref="B273" r:id="rId152" display="http://usfonline.admin.usf.edu/owa_prod/owa/wp_search_catalog_db?p_subj=NUR&amp;p_crse=4636L&amp;p_term=200201"/>
    <hyperlink ref="B275" r:id="rId153" display="http://usfonline.admin.usf.edu/owa_prod/owa/wp_search_catalog_db?p_subj=NUR&amp;p_crse=4905C&amp;p_term=200201"/>
    <hyperlink ref="B277" r:id="rId154" display="http://usfonline.admin.usf.edu/owa_prod/owa/wp_search_catalog_db?p_subj=NUR&amp;p_crse=4905C&amp;p_term=200201"/>
  </hyperlinks>
  <pageMargins left="0.33" right="0.33" top="0.5" bottom="0.93" header="0.5" footer="0.5"/>
  <pageSetup scale="60" orientation="landscape" horizontalDpi="300" verticalDpi="300" r:id="rId155"/>
  <headerFooter alignWithMargins="0">
    <oddFooter>&amp;L&amp;D&amp;CNURSING
&amp;RPage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D18" sqref="D18"/>
    </sheetView>
  </sheetViews>
  <sheetFormatPr defaultRowHeight="15.75" x14ac:dyDescent="0.25"/>
  <cols>
    <col min="1" max="1" width="35.425781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210" t="s">
        <v>467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3" spans="1:13" x14ac:dyDescent="0.25">
      <c r="A3" s="25" t="s">
        <v>564</v>
      </c>
      <c r="B3" s="194" t="s">
        <v>565</v>
      </c>
      <c r="C3" s="6"/>
      <c r="D3"/>
      <c r="E3"/>
      <c r="F3"/>
      <c r="G3"/>
      <c r="H3"/>
      <c r="I3"/>
      <c r="J3"/>
      <c r="K3"/>
      <c r="L3" s="204"/>
      <c r="M3" s="204"/>
    </row>
    <row r="4" spans="1:13" x14ac:dyDescent="0.25">
      <c r="A4" s="25" t="s">
        <v>409</v>
      </c>
      <c r="B4" s="194" t="s">
        <v>549</v>
      </c>
      <c r="C4" s="6"/>
      <c r="D4"/>
      <c r="E4"/>
      <c r="F4"/>
      <c r="G4"/>
      <c r="H4"/>
      <c r="I4"/>
      <c r="J4"/>
      <c r="K4"/>
      <c r="L4" s="204"/>
      <c r="M4" s="204"/>
    </row>
    <row r="5" spans="1:13" x14ac:dyDescent="0.25">
      <c r="A5" s="25" t="s">
        <v>410</v>
      </c>
      <c r="B5" s="194" t="s">
        <v>573</v>
      </c>
      <c r="C5"/>
      <c r="D5"/>
      <c r="E5"/>
      <c r="F5"/>
      <c r="G5"/>
      <c r="H5"/>
      <c r="I5"/>
      <c r="J5"/>
      <c r="K5"/>
      <c r="L5" s="204"/>
      <c r="M5" s="204"/>
    </row>
    <row r="6" spans="1:13" x14ac:dyDescent="0.25">
      <c r="A6" s="195" t="s">
        <v>411</v>
      </c>
    </row>
    <row r="7" spans="1:13" ht="31.5" x14ac:dyDescent="0.25">
      <c r="A7" s="196" t="s">
        <v>697</v>
      </c>
      <c r="B7" s="197" t="s">
        <v>698</v>
      </c>
      <c r="C7" s="198" t="s">
        <v>529</v>
      </c>
      <c r="D7" s="199" t="s">
        <v>412</v>
      </c>
      <c r="E7" s="199" t="s">
        <v>570</v>
      </c>
      <c r="F7" s="199" t="s">
        <v>412</v>
      </c>
      <c r="G7" s="200" t="s">
        <v>530</v>
      </c>
      <c r="H7" s="199" t="s">
        <v>412</v>
      </c>
      <c r="I7" s="200" t="s">
        <v>531</v>
      </c>
      <c r="J7" s="199" t="s">
        <v>412</v>
      </c>
    </row>
    <row r="8" spans="1:13" x14ac:dyDescent="0.25">
      <c r="A8" s="201" t="s">
        <v>413</v>
      </c>
      <c r="B8" s="202" t="s">
        <v>414</v>
      </c>
      <c r="D8" s="20" t="s">
        <v>701</v>
      </c>
      <c r="E8" s="20"/>
      <c r="F8" s="20"/>
      <c r="G8" s="20"/>
      <c r="H8" s="20"/>
      <c r="I8" s="20"/>
      <c r="J8" s="20"/>
    </row>
    <row r="9" spans="1:13" x14ac:dyDescent="0.25">
      <c r="A9" s="201" t="s">
        <v>415</v>
      </c>
      <c r="B9" s="202" t="s">
        <v>416</v>
      </c>
      <c r="C9" s="20"/>
      <c r="D9" s="20" t="s">
        <v>417</v>
      </c>
      <c r="E9" s="20"/>
      <c r="F9" s="20"/>
      <c r="G9" s="20"/>
      <c r="H9" s="20"/>
      <c r="I9" s="20"/>
      <c r="J9" s="20"/>
    </row>
    <row r="10" spans="1:13" x14ac:dyDescent="0.25">
      <c r="A10" s="201" t="s">
        <v>1445</v>
      </c>
      <c r="B10" s="202" t="s">
        <v>418</v>
      </c>
      <c r="C10" s="20"/>
      <c r="D10" s="20" t="s">
        <v>417</v>
      </c>
      <c r="E10" s="20"/>
      <c r="F10" s="20"/>
      <c r="G10" s="20"/>
      <c r="H10" s="20"/>
      <c r="I10" s="20"/>
      <c r="J10" s="20"/>
    </row>
    <row r="11" spans="1:13" x14ac:dyDescent="0.25">
      <c r="A11" s="203" t="s">
        <v>419</v>
      </c>
      <c r="B11" s="20" t="s">
        <v>420</v>
      </c>
      <c r="C11" s="20"/>
      <c r="D11" s="20"/>
      <c r="E11" s="20"/>
      <c r="F11" s="20" t="s">
        <v>421</v>
      </c>
      <c r="G11" s="20"/>
      <c r="H11" s="20"/>
      <c r="I11" s="20"/>
      <c r="J11" s="20"/>
    </row>
    <row r="12" spans="1:13" x14ac:dyDescent="0.25">
      <c r="A12" s="203" t="s">
        <v>422</v>
      </c>
      <c r="B12" s="20" t="s">
        <v>423</v>
      </c>
      <c r="C12" s="20"/>
      <c r="D12" s="20"/>
      <c r="E12" s="20"/>
      <c r="F12" s="20" t="s">
        <v>421</v>
      </c>
      <c r="G12" s="20"/>
      <c r="H12" s="20"/>
      <c r="I12" s="20"/>
      <c r="J12" s="20"/>
    </row>
    <row r="13" spans="1:13" x14ac:dyDescent="0.25">
      <c r="A13" s="203" t="s">
        <v>424</v>
      </c>
      <c r="B13" s="20" t="s">
        <v>425</v>
      </c>
      <c r="C13" s="20"/>
      <c r="D13" s="20"/>
      <c r="E13" s="20"/>
      <c r="F13" s="20" t="s">
        <v>421</v>
      </c>
      <c r="G13" s="20"/>
      <c r="H13" s="20"/>
      <c r="I13" s="20"/>
      <c r="J13" s="20"/>
    </row>
    <row r="14" spans="1:13" x14ac:dyDescent="0.25">
      <c r="A14" s="203" t="s">
        <v>426</v>
      </c>
      <c r="B14" s="20" t="s">
        <v>427</v>
      </c>
      <c r="C14" s="20"/>
      <c r="D14" s="20"/>
      <c r="E14" s="20"/>
      <c r="F14" s="20"/>
      <c r="G14" s="20" t="s">
        <v>428</v>
      </c>
      <c r="H14" s="20"/>
      <c r="I14" s="20"/>
      <c r="J14" s="20"/>
    </row>
    <row r="15" spans="1:13" x14ac:dyDescent="0.25">
      <c r="A15" s="203" t="s">
        <v>429</v>
      </c>
      <c r="B15" s="20" t="s">
        <v>430</v>
      </c>
      <c r="C15" s="20"/>
      <c r="D15" s="20"/>
      <c r="E15" s="20"/>
      <c r="F15" s="20"/>
      <c r="G15" s="20" t="s">
        <v>428</v>
      </c>
      <c r="H15" s="20"/>
      <c r="I15" s="20"/>
      <c r="J15" s="20"/>
    </row>
    <row r="16" spans="1:13" x14ac:dyDescent="0.25">
      <c r="A16" s="203" t="s">
        <v>1441</v>
      </c>
      <c r="B16" s="20" t="s">
        <v>431</v>
      </c>
      <c r="C16" s="20"/>
      <c r="D16" s="20"/>
      <c r="E16" s="20"/>
      <c r="F16" s="20"/>
      <c r="G16" s="20" t="s">
        <v>709</v>
      </c>
      <c r="H16" s="20"/>
      <c r="I16" s="20"/>
      <c r="J16" s="20"/>
    </row>
    <row r="17" spans="1:10" x14ac:dyDescent="0.25">
      <c r="A17" s="203" t="s">
        <v>1447</v>
      </c>
      <c r="B17" s="20" t="s">
        <v>432</v>
      </c>
      <c r="C17" s="20"/>
      <c r="D17" s="20"/>
      <c r="E17" s="20"/>
      <c r="F17" s="20"/>
      <c r="G17" s="20" t="s">
        <v>709</v>
      </c>
      <c r="H17" s="20"/>
      <c r="I17" s="20"/>
      <c r="J17" s="20"/>
    </row>
    <row r="18" spans="1:10" x14ac:dyDescent="0.25">
      <c r="A18" s="203" t="s">
        <v>419</v>
      </c>
      <c r="B18" s="20" t="s">
        <v>433</v>
      </c>
      <c r="C18" s="20"/>
      <c r="D18" s="20"/>
      <c r="E18" s="20"/>
      <c r="F18" s="20"/>
      <c r="G18" s="20" t="s">
        <v>709</v>
      </c>
      <c r="H18" s="20"/>
      <c r="I18" s="20"/>
      <c r="J18" s="20"/>
    </row>
    <row r="19" spans="1:10" x14ac:dyDescent="0.25">
      <c r="A19" s="203" t="s">
        <v>434</v>
      </c>
      <c r="B19" s="20" t="s">
        <v>435</v>
      </c>
      <c r="C19" s="20"/>
      <c r="D19" s="20"/>
      <c r="E19" s="20"/>
      <c r="F19" s="20"/>
      <c r="G19" s="20" t="s">
        <v>709</v>
      </c>
      <c r="H19" s="20"/>
      <c r="I19" s="20"/>
      <c r="J19" s="20"/>
    </row>
    <row r="20" spans="1:10" x14ac:dyDescent="0.25">
      <c r="A20" s="203" t="s">
        <v>1445</v>
      </c>
      <c r="B20" s="20" t="s">
        <v>423</v>
      </c>
      <c r="C20" s="20"/>
      <c r="D20" s="20"/>
      <c r="E20" s="20"/>
      <c r="F20" s="20"/>
      <c r="G20" s="20" t="s">
        <v>436</v>
      </c>
      <c r="H20" s="20"/>
      <c r="I20" s="20"/>
      <c r="J20" s="20"/>
    </row>
    <row r="21" spans="1:10" x14ac:dyDescent="0.25">
      <c r="A21" s="203" t="s">
        <v>437</v>
      </c>
      <c r="B21" s="20" t="s">
        <v>438</v>
      </c>
      <c r="C21" s="20"/>
      <c r="D21" s="20"/>
      <c r="E21" s="20"/>
      <c r="F21" s="20"/>
      <c r="G21" s="20" t="s">
        <v>436</v>
      </c>
      <c r="H21" s="20"/>
      <c r="I21" s="20"/>
      <c r="J21" s="20"/>
    </row>
    <row r="22" spans="1:10" x14ac:dyDescent="0.25">
      <c r="A22" s="203" t="s">
        <v>439</v>
      </c>
      <c r="B22" s="20" t="s">
        <v>440</v>
      </c>
      <c r="C22" s="20"/>
      <c r="D22" s="20"/>
      <c r="E22" s="20"/>
      <c r="F22" s="20"/>
      <c r="G22" s="20" t="s">
        <v>436</v>
      </c>
      <c r="H22" s="20"/>
      <c r="I22" s="20"/>
      <c r="J22" s="20"/>
    </row>
    <row r="23" spans="1:10" x14ac:dyDescent="0.25">
      <c r="A23" s="203" t="s">
        <v>439</v>
      </c>
      <c r="B23" s="20" t="s">
        <v>441</v>
      </c>
      <c r="C23" s="20"/>
      <c r="D23" s="20"/>
      <c r="E23" s="20"/>
      <c r="F23" s="20"/>
      <c r="G23" s="20" t="s">
        <v>436</v>
      </c>
      <c r="H23" s="20"/>
      <c r="I23" s="20"/>
      <c r="J23" s="20"/>
    </row>
    <row r="24" spans="1:10" x14ac:dyDescent="0.25">
      <c r="A24" s="20" t="s">
        <v>442</v>
      </c>
      <c r="B24" s="20" t="s">
        <v>443</v>
      </c>
      <c r="C24" s="20"/>
      <c r="D24" s="20"/>
      <c r="E24" s="20"/>
      <c r="F24" s="20"/>
      <c r="G24" s="20"/>
      <c r="H24" s="20"/>
      <c r="I24" s="20" t="s">
        <v>444</v>
      </c>
      <c r="J24" s="20"/>
    </row>
    <row r="25" spans="1:10" x14ac:dyDescent="0.25">
      <c r="A25" s="20" t="s">
        <v>445</v>
      </c>
      <c r="B25" s="20" t="s">
        <v>446</v>
      </c>
      <c r="C25" s="20"/>
      <c r="D25" s="20"/>
      <c r="E25" s="20"/>
      <c r="F25" s="20"/>
      <c r="G25" s="20"/>
      <c r="H25" s="20"/>
      <c r="I25" s="20" t="s">
        <v>444</v>
      </c>
      <c r="J25" s="20"/>
    </row>
    <row r="26" spans="1:10" x14ac:dyDescent="0.25">
      <c r="A26" s="20" t="s">
        <v>447</v>
      </c>
      <c r="B26" s="20" t="s">
        <v>448</v>
      </c>
      <c r="C26" s="20"/>
      <c r="D26" s="20"/>
      <c r="E26" s="20"/>
      <c r="F26" s="20"/>
      <c r="G26" s="20"/>
      <c r="H26" s="20"/>
      <c r="I26" s="20" t="s">
        <v>444</v>
      </c>
      <c r="J26" s="20"/>
    </row>
    <row r="27" spans="1:10" x14ac:dyDescent="0.25">
      <c r="A27" s="20" t="s">
        <v>419</v>
      </c>
      <c r="B27" s="20" t="s">
        <v>449</v>
      </c>
      <c r="C27" s="20"/>
      <c r="D27" s="20"/>
      <c r="E27" s="20"/>
      <c r="F27" s="20"/>
      <c r="G27" s="20"/>
      <c r="H27" s="20"/>
      <c r="I27" s="20" t="s">
        <v>713</v>
      </c>
      <c r="J27" s="20"/>
    </row>
    <row r="28" spans="1:10" x14ac:dyDescent="0.25">
      <c r="A28" s="20" t="s">
        <v>450</v>
      </c>
      <c r="B28" s="20" t="s">
        <v>451</v>
      </c>
      <c r="C28" s="20"/>
      <c r="D28" s="20"/>
      <c r="E28" s="20"/>
      <c r="F28" s="20"/>
      <c r="G28" s="20"/>
      <c r="H28" s="20"/>
      <c r="I28" s="20" t="s">
        <v>713</v>
      </c>
      <c r="J28" s="20"/>
    </row>
    <row r="29" spans="1:10" x14ac:dyDescent="0.25">
      <c r="A29" s="203" t="s">
        <v>452</v>
      </c>
      <c r="B29" s="20" t="s">
        <v>453</v>
      </c>
      <c r="C29" s="20"/>
      <c r="D29" s="20"/>
      <c r="E29" s="20"/>
      <c r="F29" s="20"/>
      <c r="G29" s="20"/>
      <c r="H29" s="20"/>
      <c r="I29" s="20" t="s">
        <v>713</v>
      </c>
      <c r="J29" s="20"/>
    </row>
    <row r="30" spans="1:10" x14ac:dyDescent="0.25">
      <c r="A30" s="203" t="s">
        <v>452</v>
      </c>
      <c r="B30" s="20" t="s">
        <v>453</v>
      </c>
      <c r="C30" s="20"/>
      <c r="D30" s="20"/>
      <c r="E30" s="20"/>
      <c r="F30" s="20"/>
      <c r="G30" s="20"/>
      <c r="H30" s="20"/>
      <c r="I30" s="20" t="s">
        <v>713</v>
      </c>
      <c r="J30" s="20"/>
    </row>
    <row r="31" spans="1:10" x14ac:dyDescent="0.25">
      <c r="A31" s="203" t="s">
        <v>454</v>
      </c>
      <c r="B31" s="20" t="s">
        <v>455</v>
      </c>
      <c r="C31" s="20"/>
      <c r="D31" s="20"/>
      <c r="E31" s="20"/>
      <c r="F31" s="20"/>
      <c r="G31" s="20"/>
      <c r="H31" s="20"/>
      <c r="I31" s="20" t="s">
        <v>713</v>
      </c>
      <c r="J31" s="20"/>
    </row>
    <row r="32" spans="1:10" x14ac:dyDescent="0.25">
      <c r="A32" s="203" t="s">
        <v>456</v>
      </c>
      <c r="B32" s="20" t="s">
        <v>457</v>
      </c>
      <c r="C32" s="20"/>
      <c r="D32" s="20"/>
      <c r="E32" s="20"/>
      <c r="F32" s="20"/>
      <c r="G32" s="20"/>
      <c r="H32" s="20"/>
      <c r="I32" s="20" t="s">
        <v>713</v>
      </c>
      <c r="J32" s="20"/>
    </row>
    <row r="33" spans="1:10" x14ac:dyDescent="0.25">
      <c r="A33" s="203" t="s">
        <v>1445</v>
      </c>
      <c r="B33" s="20" t="s">
        <v>1446</v>
      </c>
      <c r="C33" s="20"/>
      <c r="D33" s="20"/>
      <c r="E33" s="20"/>
      <c r="F33" s="20"/>
      <c r="G33" s="20"/>
      <c r="H33" s="20"/>
      <c r="I33" s="20" t="s">
        <v>458</v>
      </c>
      <c r="J33" s="20"/>
    </row>
    <row r="34" spans="1:10" x14ac:dyDescent="0.25">
      <c r="A34" s="203" t="s">
        <v>434</v>
      </c>
      <c r="B34" s="20" t="s">
        <v>1411</v>
      </c>
      <c r="C34" s="20"/>
      <c r="D34" s="20"/>
      <c r="E34" s="20"/>
      <c r="F34" s="20"/>
      <c r="G34" s="20"/>
      <c r="H34" s="20"/>
      <c r="I34" s="20" t="s">
        <v>458</v>
      </c>
      <c r="J34" s="20"/>
    </row>
    <row r="35" spans="1:10" x14ac:dyDescent="0.25">
      <c r="A35" s="203" t="s">
        <v>459</v>
      </c>
      <c r="B35" s="20" t="s">
        <v>1429</v>
      </c>
      <c r="C35" s="20"/>
      <c r="D35" s="20"/>
      <c r="E35" s="20"/>
      <c r="F35" s="20"/>
      <c r="G35" s="20"/>
      <c r="H35" s="20"/>
      <c r="I35" s="20" t="s">
        <v>458</v>
      </c>
      <c r="J35" s="20"/>
    </row>
    <row r="36" spans="1:10" x14ac:dyDescent="0.25">
      <c r="A36" s="203" t="s">
        <v>460</v>
      </c>
      <c r="B36" s="20" t="s">
        <v>461</v>
      </c>
      <c r="C36" s="20"/>
      <c r="D36" s="20"/>
      <c r="E36" s="20"/>
      <c r="F36" s="20"/>
      <c r="G36" s="20"/>
      <c r="H36" s="20"/>
      <c r="I36" s="20" t="s">
        <v>458</v>
      </c>
      <c r="J36" s="20"/>
    </row>
    <row r="37" spans="1:10" x14ac:dyDescent="0.25">
      <c r="A37" s="203" t="s">
        <v>462</v>
      </c>
      <c r="B37" s="20" t="s">
        <v>1437</v>
      </c>
      <c r="C37" s="20"/>
      <c r="D37" s="20"/>
      <c r="E37" s="20"/>
      <c r="F37" s="20"/>
      <c r="G37" s="20"/>
      <c r="H37" s="20"/>
      <c r="I37" s="20" t="s">
        <v>458</v>
      </c>
      <c r="J37" s="20"/>
    </row>
    <row r="38" spans="1:10" x14ac:dyDescent="0.25">
      <c r="A38" s="203" t="s">
        <v>463</v>
      </c>
      <c r="B38" s="20" t="s">
        <v>1444</v>
      </c>
      <c r="C38" s="20"/>
      <c r="D38" s="20"/>
      <c r="E38" s="20"/>
      <c r="F38" s="20"/>
      <c r="G38" s="20"/>
      <c r="H38" s="20"/>
      <c r="I38" s="20" t="s">
        <v>458</v>
      </c>
      <c r="J38" s="20"/>
    </row>
    <row r="39" spans="1:10" x14ac:dyDescent="0.25">
      <c r="A39" s="203" t="s">
        <v>464</v>
      </c>
      <c r="B39" s="20" t="s">
        <v>1450</v>
      </c>
      <c r="C39" s="20"/>
      <c r="D39" s="20"/>
      <c r="E39" s="20"/>
      <c r="F39" s="20"/>
      <c r="G39" s="20"/>
      <c r="H39" s="20"/>
      <c r="I39" s="20" t="s">
        <v>458</v>
      </c>
      <c r="J39" s="20"/>
    </row>
    <row r="40" spans="1:10" x14ac:dyDescent="0.25">
      <c r="A40" s="203" t="s">
        <v>465</v>
      </c>
      <c r="B40" s="20" t="s">
        <v>60</v>
      </c>
      <c r="C40" s="20"/>
      <c r="D40" s="20"/>
      <c r="E40" s="20"/>
      <c r="F40" s="20"/>
      <c r="G40" s="20"/>
      <c r="H40" s="20"/>
      <c r="I40" s="20" t="s">
        <v>458</v>
      </c>
      <c r="J40" s="20"/>
    </row>
    <row r="41" spans="1:10" x14ac:dyDescent="0.25">
      <c r="A41" s="203" t="s">
        <v>466</v>
      </c>
      <c r="B41" s="20" t="s">
        <v>1452</v>
      </c>
      <c r="C41" s="20"/>
      <c r="D41" s="20"/>
      <c r="E41" s="20"/>
      <c r="F41" s="20"/>
      <c r="G41" s="20"/>
      <c r="H41" s="20"/>
      <c r="I41" s="20" t="s">
        <v>458</v>
      </c>
      <c r="J41" s="20"/>
    </row>
  </sheetData>
  <mergeCells count="1">
    <mergeCell ref="A1:K1"/>
  </mergeCells>
  <phoneticPr fontId="0" type="noConversion"/>
  <printOptions horizontalCentered="1"/>
  <pageMargins left="0.25" right="1.25" top="0.5" bottom="0.5" header="0.25" footer="0.25"/>
  <pageSetup scale="61" orientation="portrait" cellComments="atEnd" r:id="rId1"/>
  <headerFooter alignWithMargins="0">
    <oddFooter xml:space="preserve">&amp;L18060
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D12" sqref="D12"/>
    </sheetView>
  </sheetViews>
  <sheetFormatPr defaultRowHeight="15.75" x14ac:dyDescent="0.25"/>
  <cols>
    <col min="1" max="1" width="35.425781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210" t="s">
        <v>467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3" spans="1:13" x14ac:dyDescent="0.25">
      <c r="A3" s="25" t="s">
        <v>564</v>
      </c>
      <c r="B3" s="194" t="s">
        <v>565</v>
      </c>
      <c r="C3" s="6"/>
      <c r="D3"/>
      <c r="E3"/>
      <c r="F3"/>
      <c r="G3"/>
      <c r="H3"/>
      <c r="I3"/>
      <c r="J3"/>
      <c r="K3"/>
      <c r="L3" s="204"/>
      <c r="M3" s="204"/>
    </row>
    <row r="4" spans="1:13" x14ac:dyDescent="0.25">
      <c r="A4" s="25" t="s">
        <v>409</v>
      </c>
      <c r="B4" s="194" t="s">
        <v>549</v>
      </c>
      <c r="C4" s="6"/>
      <c r="D4"/>
      <c r="E4"/>
      <c r="F4"/>
      <c r="G4"/>
      <c r="H4"/>
      <c r="I4"/>
      <c r="J4"/>
      <c r="K4"/>
      <c r="L4" s="204"/>
      <c r="M4" s="204"/>
    </row>
    <row r="5" spans="1:13" x14ac:dyDescent="0.25">
      <c r="A5" s="25" t="s">
        <v>410</v>
      </c>
      <c r="B5" s="194" t="s">
        <v>575</v>
      </c>
      <c r="C5"/>
      <c r="D5"/>
      <c r="E5"/>
      <c r="F5"/>
      <c r="G5"/>
      <c r="H5"/>
      <c r="I5"/>
      <c r="J5"/>
      <c r="K5"/>
      <c r="L5" s="204"/>
      <c r="M5" s="204"/>
    </row>
    <row r="6" spans="1:13" x14ac:dyDescent="0.25">
      <c r="A6" s="195" t="s">
        <v>411</v>
      </c>
    </row>
    <row r="7" spans="1:13" ht="31.5" x14ac:dyDescent="0.25">
      <c r="A7" s="196" t="s">
        <v>697</v>
      </c>
      <c r="B7" s="197" t="s">
        <v>698</v>
      </c>
      <c r="C7" s="198" t="s">
        <v>529</v>
      </c>
      <c r="D7" s="199" t="s">
        <v>412</v>
      </c>
      <c r="E7" s="199" t="s">
        <v>570</v>
      </c>
      <c r="F7" s="199" t="s">
        <v>412</v>
      </c>
      <c r="G7" s="200" t="s">
        <v>530</v>
      </c>
      <c r="H7" s="199" t="s">
        <v>412</v>
      </c>
      <c r="I7" s="200" t="s">
        <v>531</v>
      </c>
      <c r="J7" s="199" t="s">
        <v>412</v>
      </c>
    </row>
    <row r="8" spans="1:13" x14ac:dyDescent="0.25">
      <c r="A8" s="201"/>
      <c r="B8" s="202"/>
      <c r="C8" s="20" t="s">
        <v>608</v>
      </c>
      <c r="D8" s="20"/>
      <c r="E8" s="20" t="s">
        <v>608</v>
      </c>
      <c r="F8" s="20"/>
      <c r="G8" s="20"/>
      <c r="H8" s="20"/>
      <c r="I8" s="20"/>
      <c r="J8" s="20"/>
    </row>
    <row r="9" spans="1:13" x14ac:dyDescent="0.25">
      <c r="A9" s="203" t="s">
        <v>468</v>
      </c>
      <c r="B9" s="205" t="s">
        <v>469</v>
      </c>
      <c r="C9" s="20"/>
      <c r="D9" s="20"/>
      <c r="E9" s="20"/>
      <c r="F9" s="20"/>
      <c r="G9" s="20"/>
      <c r="H9" s="20" t="s">
        <v>709</v>
      </c>
      <c r="I9" s="20"/>
      <c r="J9" s="20"/>
    </row>
    <row r="10" spans="1:13" x14ac:dyDescent="0.25">
      <c r="A10" s="203" t="s">
        <v>468</v>
      </c>
      <c r="B10" s="205" t="s">
        <v>470</v>
      </c>
      <c r="C10" s="20"/>
      <c r="D10" s="20"/>
      <c r="E10" s="20"/>
      <c r="F10" s="20"/>
      <c r="G10" s="20"/>
      <c r="H10" s="20" t="s">
        <v>709</v>
      </c>
      <c r="I10" s="20"/>
      <c r="J10" s="20"/>
    </row>
    <row r="11" spans="1:13" x14ac:dyDescent="0.25">
      <c r="A11" s="206" t="s">
        <v>471</v>
      </c>
      <c r="B11" s="207" t="s">
        <v>472</v>
      </c>
      <c r="C11" s="20"/>
      <c r="D11" s="20"/>
      <c r="E11" s="20"/>
      <c r="F11" s="20"/>
      <c r="G11" s="20"/>
      <c r="H11" s="20" t="s">
        <v>709</v>
      </c>
      <c r="I11" s="20"/>
      <c r="J11" s="20"/>
    </row>
    <row r="12" spans="1:13" x14ac:dyDescent="0.25">
      <c r="A12" s="203" t="s">
        <v>473</v>
      </c>
      <c r="B12" s="205" t="s">
        <v>474</v>
      </c>
      <c r="C12" s="20"/>
      <c r="D12" s="20"/>
      <c r="E12" s="20"/>
      <c r="F12" s="20"/>
      <c r="G12" s="20"/>
      <c r="H12" s="20" t="s">
        <v>709</v>
      </c>
      <c r="I12" s="20"/>
      <c r="J12" s="20"/>
    </row>
    <row r="13" spans="1:13" x14ac:dyDescent="0.25">
      <c r="A13" s="201" t="s">
        <v>475</v>
      </c>
      <c r="B13" s="202" t="s">
        <v>476</v>
      </c>
      <c r="C13" s="20"/>
      <c r="D13" s="20"/>
      <c r="E13" s="20"/>
      <c r="F13" s="20"/>
      <c r="G13" s="20"/>
      <c r="H13" s="20" t="s">
        <v>709</v>
      </c>
      <c r="I13" s="20"/>
      <c r="J13" s="20"/>
    </row>
    <row r="14" spans="1:13" x14ac:dyDescent="0.25">
      <c r="A14" s="206" t="s">
        <v>477</v>
      </c>
      <c r="B14" s="207" t="s">
        <v>478</v>
      </c>
      <c r="C14" s="20"/>
      <c r="D14" s="20"/>
      <c r="E14" s="20"/>
      <c r="F14" s="20"/>
      <c r="G14" s="20"/>
      <c r="H14" s="20" t="s">
        <v>436</v>
      </c>
      <c r="I14" s="20"/>
      <c r="J14" s="20"/>
    </row>
    <row r="15" spans="1:13" x14ac:dyDescent="0.25">
      <c r="A15" s="203"/>
      <c r="B15" s="205"/>
      <c r="C15" s="20"/>
      <c r="D15" s="20"/>
      <c r="E15" s="20"/>
      <c r="F15" s="20"/>
      <c r="G15" s="20"/>
      <c r="H15" s="20"/>
      <c r="I15" s="20" t="s">
        <v>608</v>
      </c>
      <c r="J15" s="20"/>
    </row>
  </sheetData>
  <mergeCells count="1">
    <mergeCell ref="A1:K1"/>
  </mergeCells>
  <phoneticPr fontId="0" type="noConversion"/>
  <printOptions horizontalCentered="1"/>
  <pageMargins left="0.25" right="1.25" top="0.5" bottom="0.5" header="0.25" footer="0.25"/>
  <pageSetup scale="61" orientation="portrait" r:id="rId1"/>
  <headerFooter alignWithMargins="0">
    <oddFooter xml:space="preserve">&amp;L18060
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6"/>
  <sheetViews>
    <sheetView defaultGridColor="0" colorId="22" zoomScale="50" zoomScaleNormal="87" workbookViewId="0">
      <selection activeCell="C34" sqref="C34"/>
    </sheetView>
  </sheetViews>
  <sheetFormatPr defaultColWidth="12" defaultRowHeight="15" x14ac:dyDescent="0.2"/>
  <cols>
    <col min="1" max="1" width="40.28515625" style="74" customWidth="1"/>
    <col min="2" max="2" width="17" style="74" customWidth="1"/>
    <col min="3" max="3" width="12.28515625" style="74" customWidth="1"/>
    <col min="4" max="4" width="11.140625" style="75" customWidth="1"/>
    <col min="5" max="6" width="7.140625" style="75" customWidth="1"/>
    <col min="7" max="7" width="11.7109375" style="75" customWidth="1"/>
    <col min="8" max="8" width="9.7109375" style="74" customWidth="1"/>
    <col min="9" max="10" width="7.140625" style="74" customWidth="1"/>
    <col min="11" max="11" width="10.42578125" style="74" customWidth="1"/>
    <col min="12" max="14" width="7.140625" style="74" customWidth="1"/>
    <col min="15" max="15" width="11.7109375" style="74" customWidth="1"/>
    <col min="16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694</v>
      </c>
    </row>
    <row r="5" spans="1:18" x14ac:dyDescent="0.2">
      <c r="A5" s="77"/>
      <c r="B5" s="77"/>
      <c r="C5" s="77"/>
      <c r="D5" s="78" t="s">
        <v>695</v>
      </c>
      <c r="E5" s="79"/>
      <c r="F5" s="79"/>
      <c r="G5" s="79"/>
      <c r="H5" s="78" t="s">
        <v>695</v>
      </c>
      <c r="I5" s="77"/>
      <c r="J5" s="77"/>
      <c r="K5" s="77"/>
      <c r="L5" s="78" t="s">
        <v>695</v>
      </c>
      <c r="M5" s="77"/>
      <c r="N5" s="77"/>
      <c r="O5" s="77"/>
      <c r="P5" s="78" t="s">
        <v>695</v>
      </c>
      <c r="Q5" s="77"/>
      <c r="R5" s="77"/>
    </row>
    <row r="6" spans="1:18" x14ac:dyDescent="0.2">
      <c r="A6" s="77"/>
      <c r="B6" s="77"/>
      <c r="C6" s="77"/>
      <c r="D6" s="78" t="s">
        <v>696</v>
      </c>
      <c r="E6" s="80"/>
      <c r="F6" s="80"/>
      <c r="G6" s="80"/>
      <c r="H6" s="78" t="s">
        <v>696</v>
      </c>
      <c r="I6" s="80"/>
      <c r="J6" s="80"/>
      <c r="K6" s="80"/>
      <c r="L6" s="78" t="s">
        <v>696</v>
      </c>
      <c r="M6" s="80"/>
      <c r="N6" s="80"/>
      <c r="O6" s="80"/>
      <c r="P6" s="78" t="s">
        <v>696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9" t="s">
        <v>700</v>
      </c>
      <c r="E7" s="78" t="s">
        <v>701</v>
      </c>
      <c r="F7" s="78" t="s">
        <v>702</v>
      </c>
      <c r="G7" s="80" t="s">
        <v>703</v>
      </c>
      <c r="H7" s="77" t="s">
        <v>704</v>
      </c>
      <c r="I7" s="80" t="s">
        <v>705</v>
      </c>
      <c r="J7" s="80" t="s">
        <v>706</v>
      </c>
      <c r="K7" s="80" t="s">
        <v>707</v>
      </c>
      <c r="L7" s="77" t="s">
        <v>708</v>
      </c>
      <c r="M7" s="80" t="s">
        <v>709</v>
      </c>
      <c r="N7" s="80" t="s">
        <v>710</v>
      </c>
      <c r="O7" s="80" t="s">
        <v>711</v>
      </c>
      <c r="P7" s="77" t="s">
        <v>712</v>
      </c>
      <c r="Q7" s="82" t="s">
        <v>713</v>
      </c>
      <c r="R7" s="82" t="s">
        <v>714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715</v>
      </c>
      <c r="B9" s="77" t="s">
        <v>716</v>
      </c>
      <c r="C9" s="77"/>
      <c r="D9" s="78"/>
      <c r="E9" s="78"/>
      <c r="F9" s="78"/>
      <c r="G9" s="78"/>
      <c r="H9" s="80"/>
      <c r="I9" s="80" t="s">
        <v>717</v>
      </c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718</v>
      </c>
      <c r="B10" s="77" t="s">
        <v>719</v>
      </c>
      <c r="C10" s="77"/>
      <c r="D10" s="78"/>
      <c r="E10" s="78" t="s">
        <v>717</v>
      </c>
      <c r="F10" s="78" t="s">
        <v>720</v>
      </c>
      <c r="G10" s="78"/>
      <c r="H10" s="80" t="s">
        <v>721</v>
      </c>
      <c r="I10" s="80" t="s">
        <v>717</v>
      </c>
      <c r="J10" s="80" t="s">
        <v>720</v>
      </c>
      <c r="K10" s="80"/>
      <c r="L10" s="80" t="s">
        <v>721</v>
      </c>
      <c r="M10" s="80" t="s">
        <v>717</v>
      </c>
      <c r="N10" s="80"/>
      <c r="O10" s="80"/>
      <c r="P10" s="80"/>
      <c r="Q10" s="82"/>
      <c r="R10" s="82" t="s">
        <v>720</v>
      </c>
    </row>
    <row r="11" spans="1:18" x14ac:dyDescent="0.2">
      <c r="A11" s="77" t="s">
        <v>722</v>
      </c>
      <c r="B11" s="77" t="s">
        <v>723</v>
      </c>
      <c r="C11" s="77"/>
      <c r="D11" s="78"/>
      <c r="E11" s="78" t="s">
        <v>717</v>
      </c>
      <c r="F11" s="78"/>
      <c r="G11" s="78"/>
      <c r="H11" s="80"/>
      <c r="I11" s="80"/>
      <c r="J11" s="80"/>
      <c r="K11" s="80"/>
      <c r="L11" s="80"/>
      <c r="M11" s="80" t="s">
        <v>717</v>
      </c>
      <c r="N11" s="80"/>
      <c r="O11" s="80"/>
      <c r="P11" s="80"/>
      <c r="Q11" s="82"/>
      <c r="R11" s="82"/>
    </row>
    <row r="12" spans="1:18" x14ac:dyDescent="0.2">
      <c r="A12" s="77" t="s">
        <v>724</v>
      </c>
      <c r="B12" s="77" t="s">
        <v>725</v>
      </c>
      <c r="C12" s="77"/>
      <c r="D12" s="78"/>
      <c r="E12" s="78"/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80"/>
      <c r="Q12" s="82" t="s">
        <v>717</v>
      </c>
      <c r="R12" s="82"/>
    </row>
    <row r="13" spans="1:18" x14ac:dyDescent="0.2">
      <c r="A13" s="77" t="s">
        <v>726</v>
      </c>
      <c r="B13" s="77" t="s">
        <v>727</v>
      </c>
      <c r="C13" s="77"/>
      <c r="D13" s="78" t="s">
        <v>721</v>
      </c>
      <c r="E13" s="78"/>
      <c r="F13" s="78"/>
      <c r="G13" s="78"/>
      <c r="H13" s="80"/>
      <c r="I13" s="80"/>
      <c r="J13" s="80"/>
      <c r="K13" s="80"/>
      <c r="L13" s="80" t="s">
        <v>721</v>
      </c>
      <c r="M13" s="80"/>
      <c r="N13" s="80"/>
      <c r="O13" s="80"/>
      <c r="P13" s="80" t="s">
        <v>721</v>
      </c>
      <c r="Q13" s="82"/>
      <c r="R13" s="82"/>
    </row>
    <row r="14" spans="1:18" x14ac:dyDescent="0.2">
      <c r="A14" s="77" t="s">
        <v>728</v>
      </c>
      <c r="B14" s="77" t="s">
        <v>729</v>
      </c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 t="s">
        <v>721</v>
      </c>
      <c r="Q14" s="82" t="s">
        <v>717</v>
      </c>
      <c r="R14" s="82"/>
    </row>
    <row r="15" spans="1:18" x14ac:dyDescent="0.2">
      <c r="A15" s="77" t="s">
        <v>730</v>
      </c>
      <c r="B15" s="77" t="s">
        <v>731</v>
      </c>
      <c r="C15" s="77"/>
      <c r="D15" s="78"/>
      <c r="E15" s="78"/>
      <c r="F15" s="78" t="s">
        <v>720</v>
      </c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2"/>
      <c r="R15" s="82"/>
    </row>
    <row r="16" spans="1:18" x14ac:dyDescent="0.2">
      <c r="A16" s="77" t="s">
        <v>732</v>
      </c>
      <c r="B16" s="77" t="s">
        <v>733</v>
      </c>
      <c r="C16" s="77"/>
      <c r="D16" s="78"/>
      <c r="E16" s="78"/>
      <c r="F16" s="78"/>
      <c r="G16" s="78"/>
      <c r="H16" s="80"/>
      <c r="I16" s="80"/>
      <c r="J16" s="80" t="s">
        <v>721</v>
      </c>
      <c r="K16" s="80"/>
      <c r="L16" s="80"/>
      <c r="M16" s="80"/>
      <c r="N16" s="80" t="s">
        <v>720</v>
      </c>
      <c r="O16" s="80"/>
      <c r="P16" s="80"/>
      <c r="Q16" s="82"/>
      <c r="R16" s="82" t="s">
        <v>720</v>
      </c>
    </row>
  </sheetData>
  <phoneticPr fontId="12" type="noConversion"/>
  <pageMargins left="0.08" right="0.08" top="0.5" bottom="0.8" header="0.5" footer="0.5"/>
  <pageSetup scale="70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60"/>
  <sheetViews>
    <sheetView defaultGridColor="0" colorId="22" zoomScale="50" zoomScaleNormal="87" workbookViewId="0">
      <selection activeCell="C24" sqref="C24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5" width="13.28515625" style="75" bestFit="1" customWidth="1"/>
    <col min="6" max="6" width="14.140625" style="75" bestFit="1" customWidth="1"/>
    <col min="7" max="7" width="13.28515625" style="75" bestFit="1" customWidth="1"/>
    <col min="8" max="8" width="15.5703125" style="74" bestFit="1" customWidth="1"/>
    <col min="9" max="9" width="13.28515625" style="74" bestFit="1" customWidth="1"/>
    <col min="10" max="10" width="14.140625" style="74" bestFit="1" customWidth="1"/>
    <col min="11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734</v>
      </c>
    </row>
    <row r="5" spans="1:18" x14ac:dyDescent="0.2">
      <c r="A5" s="77"/>
      <c r="B5" s="77"/>
      <c r="C5" s="77"/>
      <c r="D5" s="79"/>
      <c r="E5" s="79"/>
      <c r="F5" s="79"/>
      <c r="G5" s="79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739</v>
      </c>
      <c r="B9" s="77" t="s">
        <v>740</v>
      </c>
      <c r="C9" s="77"/>
      <c r="D9" s="78" t="s">
        <v>721</v>
      </c>
      <c r="E9" s="78" t="s">
        <v>717</v>
      </c>
      <c r="F9" s="78" t="s">
        <v>720</v>
      </c>
      <c r="G9" s="78"/>
      <c r="H9" s="80"/>
      <c r="I9" s="80" t="s">
        <v>717</v>
      </c>
      <c r="J9" s="80" t="s">
        <v>720</v>
      </c>
      <c r="K9" s="80"/>
      <c r="L9" s="80"/>
      <c r="M9" s="80" t="s">
        <v>717</v>
      </c>
      <c r="N9" s="80" t="s">
        <v>720</v>
      </c>
      <c r="O9" s="80"/>
      <c r="P9" s="80"/>
      <c r="Q9" s="82" t="s">
        <v>717</v>
      </c>
      <c r="R9" s="82"/>
    </row>
    <row r="10" spans="1:18" x14ac:dyDescent="0.2">
      <c r="A10" s="77" t="s">
        <v>741</v>
      </c>
      <c r="B10" s="77" t="s">
        <v>742</v>
      </c>
      <c r="C10" s="77"/>
      <c r="D10" s="78" t="s">
        <v>721</v>
      </c>
      <c r="E10" s="78"/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A11" s="77" t="s">
        <v>743</v>
      </c>
      <c r="B11" s="77" t="s">
        <v>744</v>
      </c>
      <c r="C11" s="77"/>
      <c r="D11" s="78" t="s">
        <v>721</v>
      </c>
      <c r="E11" s="78" t="s">
        <v>717</v>
      </c>
      <c r="F11" s="78" t="s">
        <v>720</v>
      </c>
      <c r="G11" s="78"/>
      <c r="H11" s="80"/>
      <c r="I11" s="80"/>
      <c r="J11" s="80"/>
      <c r="K11" s="80"/>
      <c r="L11" s="80"/>
      <c r="M11" s="80"/>
      <c r="N11" s="80"/>
      <c r="O11" s="80"/>
      <c r="P11" s="80"/>
      <c r="Q11" s="82"/>
      <c r="R11" s="82"/>
    </row>
    <row r="12" spans="1:18" x14ac:dyDescent="0.2">
      <c r="A12" s="77" t="s">
        <v>745</v>
      </c>
      <c r="B12" s="77" t="s">
        <v>746</v>
      </c>
      <c r="C12" s="77"/>
      <c r="D12" s="78" t="s">
        <v>721</v>
      </c>
      <c r="E12" s="78"/>
      <c r="F12" s="78"/>
      <c r="G12" s="78"/>
      <c r="H12" s="80" t="s">
        <v>721</v>
      </c>
      <c r="I12" s="80"/>
      <c r="J12" s="80"/>
      <c r="K12" s="80"/>
      <c r="L12" s="80"/>
      <c r="M12" s="80"/>
      <c r="N12" s="80"/>
      <c r="O12" s="80"/>
      <c r="P12" s="80"/>
      <c r="Q12" s="82"/>
      <c r="R12" s="82"/>
    </row>
    <row r="13" spans="1:18" x14ac:dyDescent="0.2">
      <c r="A13" s="77" t="s">
        <v>747</v>
      </c>
      <c r="B13" s="77" t="s">
        <v>748</v>
      </c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/>
      <c r="R13" s="82"/>
    </row>
    <row r="14" spans="1:18" x14ac:dyDescent="0.2">
      <c r="A14" s="77" t="s">
        <v>749</v>
      </c>
      <c r="B14" s="77" t="s">
        <v>748</v>
      </c>
      <c r="C14" s="77"/>
      <c r="D14" s="78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  <c r="Q14" s="82" t="s">
        <v>717</v>
      </c>
      <c r="R14" s="82"/>
    </row>
    <row r="15" spans="1:18" x14ac:dyDescent="0.2">
      <c r="A15" s="77" t="s">
        <v>750</v>
      </c>
      <c r="B15" s="77" t="s">
        <v>751</v>
      </c>
      <c r="C15" s="77"/>
      <c r="D15" s="78"/>
      <c r="E15" s="78"/>
      <c r="F15" s="78"/>
      <c r="G15" s="78"/>
      <c r="H15" s="80"/>
      <c r="I15" s="80" t="s">
        <v>717</v>
      </c>
      <c r="J15" s="80"/>
      <c r="K15" s="80"/>
      <c r="L15" s="80" t="s">
        <v>721</v>
      </c>
      <c r="M15" s="80"/>
      <c r="N15" s="80" t="s">
        <v>720</v>
      </c>
      <c r="O15" s="80"/>
      <c r="P15" s="80"/>
      <c r="Q15" s="82"/>
      <c r="R15" s="82" t="s">
        <v>720</v>
      </c>
    </row>
    <row r="16" spans="1:18" x14ac:dyDescent="0.2">
      <c r="A16" s="77" t="s">
        <v>752</v>
      </c>
      <c r="B16" s="77" t="s">
        <v>753</v>
      </c>
      <c r="C16" s="77"/>
      <c r="D16" s="78"/>
      <c r="E16" s="78"/>
      <c r="F16" s="78"/>
      <c r="G16" s="78"/>
      <c r="H16" s="80"/>
      <c r="I16" s="80"/>
      <c r="J16" s="80"/>
      <c r="K16" s="80"/>
      <c r="L16" s="80"/>
      <c r="M16" s="80"/>
      <c r="N16" s="80"/>
      <c r="O16" s="80"/>
      <c r="P16" s="80"/>
      <c r="Q16" s="82"/>
      <c r="R16" s="82"/>
    </row>
    <row r="17" spans="1:18" x14ac:dyDescent="0.2">
      <c r="A17" s="77" t="s">
        <v>754</v>
      </c>
      <c r="B17" s="77" t="s">
        <v>755</v>
      </c>
      <c r="C17" s="77"/>
      <c r="D17" s="78"/>
      <c r="E17" s="78"/>
      <c r="F17" s="78"/>
      <c r="G17" s="78"/>
      <c r="H17" s="80"/>
      <c r="I17" s="80"/>
      <c r="J17" s="80"/>
      <c r="K17" s="80"/>
      <c r="L17" s="80"/>
      <c r="M17" s="80"/>
      <c r="N17" s="80"/>
      <c r="O17" s="80"/>
      <c r="P17" s="80"/>
      <c r="Q17" s="82" t="s">
        <v>717</v>
      </c>
      <c r="R17" s="82"/>
    </row>
    <row r="18" spans="1:18" x14ac:dyDescent="0.2">
      <c r="A18" s="77" t="s">
        <v>756</v>
      </c>
      <c r="B18" s="77" t="s">
        <v>757</v>
      </c>
      <c r="C18" s="77"/>
      <c r="D18" s="78"/>
      <c r="E18" s="78" t="s">
        <v>717</v>
      </c>
      <c r="F18" s="78"/>
      <c r="G18" s="78"/>
      <c r="H18" s="80" t="s">
        <v>721</v>
      </c>
      <c r="I18" s="80"/>
      <c r="J18" s="80" t="s">
        <v>720</v>
      </c>
      <c r="K18" s="80"/>
      <c r="L18" s="80"/>
      <c r="M18" s="80" t="s">
        <v>717</v>
      </c>
      <c r="N18" s="80"/>
      <c r="O18" s="80"/>
      <c r="P18" s="80" t="s">
        <v>721</v>
      </c>
      <c r="Q18" s="82"/>
      <c r="R18" s="82" t="s">
        <v>720</v>
      </c>
    </row>
    <row r="19" spans="1:18" x14ac:dyDescent="0.2">
      <c r="A19" s="77" t="s">
        <v>758</v>
      </c>
      <c r="B19" s="77" t="s">
        <v>759</v>
      </c>
      <c r="C19" s="77"/>
      <c r="D19" s="78"/>
      <c r="E19" s="78"/>
      <c r="F19" s="78" t="s">
        <v>720</v>
      </c>
      <c r="G19" s="78"/>
      <c r="H19" s="80"/>
      <c r="I19" s="80" t="s">
        <v>717</v>
      </c>
      <c r="J19" s="80"/>
      <c r="K19" s="80"/>
      <c r="L19" s="80"/>
      <c r="M19" s="80" t="s">
        <v>717</v>
      </c>
      <c r="N19" s="80"/>
      <c r="O19" s="80"/>
      <c r="P19" s="80" t="s">
        <v>721</v>
      </c>
      <c r="Q19" s="82"/>
      <c r="R19" s="82"/>
    </row>
    <row r="20" spans="1:18" x14ac:dyDescent="0.2">
      <c r="A20" s="77"/>
      <c r="B20" s="77"/>
      <c r="C20" s="77"/>
      <c r="D20" s="79"/>
      <c r="E20" s="79"/>
      <c r="F20" s="79"/>
      <c r="G20" s="79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 x14ac:dyDescent="0.2">
      <c r="Q21" s="83"/>
      <c r="R21" s="83"/>
    </row>
    <row r="22" spans="1:18" ht="15.75" x14ac:dyDescent="0.25">
      <c r="A22" s="25"/>
      <c r="B22" s="194"/>
      <c r="C22" s="6"/>
      <c r="D22"/>
      <c r="E22"/>
      <c r="F22"/>
      <c r="G22"/>
      <c r="H22"/>
      <c r="I22"/>
      <c r="J22"/>
      <c r="Q22" s="77"/>
      <c r="R22" s="77"/>
    </row>
    <row r="23" spans="1:18" ht="15.75" x14ac:dyDescent="0.25">
      <c r="A23" s="25"/>
      <c r="B23" s="194"/>
      <c r="C23" s="6"/>
      <c r="D23"/>
      <c r="E23"/>
      <c r="F23"/>
      <c r="G23"/>
      <c r="H23"/>
      <c r="I23"/>
      <c r="J23"/>
      <c r="Q23" s="77"/>
      <c r="R23" s="77"/>
    </row>
    <row r="24" spans="1:18" ht="15.75" x14ac:dyDescent="0.25">
      <c r="A24" s="25"/>
      <c r="B24" s="194"/>
      <c r="C24"/>
      <c r="D24"/>
      <c r="E24"/>
      <c r="F24"/>
      <c r="G24"/>
      <c r="H24"/>
      <c r="I24"/>
      <c r="J24"/>
      <c r="Q24" s="77"/>
      <c r="R24" s="77"/>
    </row>
    <row r="25" spans="1:18" ht="15.75" x14ac:dyDescent="0.25">
      <c r="A25" s="195"/>
      <c r="B25" s="7"/>
      <c r="C25" s="7"/>
      <c r="D25" s="7"/>
      <c r="E25" s="7"/>
      <c r="F25" s="7"/>
      <c r="G25" s="7"/>
      <c r="H25" s="7"/>
      <c r="I25" s="7"/>
      <c r="J25" s="7"/>
      <c r="Q25" s="77"/>
      <c r="R25" s="77"/>
    </row>
    <row r="26" spans="1:18" x14ac:dyDescent="0.2">
      <c r="A26"/>
      <c r="B26"/>
      <c r="C26"/>
      <c r="D26"/>
      <c r="E26"/>
      <c r="F26"/>
      <c r="G26"/>
      <c r="H26"/>
      <c r="I26"/>
      <c r="J26"/>
      <c r="Q26" s="77"/>
      <c r="R26" s="77"/>
    </row>
    <row r="27" spans="1:18" x14ac:dyDescent="0.2">
      <c r="A27"/>
      <c r="B27"/>
      <c r="C27"/>
      <c r="D27"/>
      <c r="E27"/>
      <c r="F27"/>
      <c r="G27"/>
      <c r="H27"/>
      <c r="I27"/>
      <c r="J27"/>
      <c r="Q27" s="77"/>
      <c r="R27" s="77"/>
    </row>
    <row r="28" spans="1:18" ht="15.75" x14ac:dyDescent="0.25">
      <c r="A28" s="201"/>
      <c r="B28" s="202"/>
      <c r="C28" s="20"/>
      <c r="D28" s="20"/>
      <c r="E28" s="20"/>
      <c r="F28" s="20"/>
      <c r="G28" s="20"/>
      <c r="H28" s="20"/>
      <c r="I28" s="20"/>
      <c r="J28" s="20"/>
      <c r="Q28" s="77"/>
      <c r="R28" s="77"/>
    </row>
    <row r="29" spans="1:18" ht="15.75" x14ac:dyDescent="0.25">
      <c r="A29" s="201"/>
      <c r="B29" s="202"/>
      <c r="C29" s="20"/>
      <c r="D29" s="20"/>
      <c r="E29" s="20"/>
      <c r="F29" s="20"/>
      <c r="G29" s="20"/>
      <c r="H29" s="20"/>
      <c r="I29" s="20"/>
      <c r="J29" s="20"/>
      <c r="Q29" s="77"/>
      <c r="R29" s="77"/>
    </row>
    <row r="30" spans="1:18" ht="15.75" x14ac:dyDescent="0.25">
      <c r="A30" s="203"/>
      <c r="B30" s="20"/>
      <c r="C30" s="20"/>
      <c r="D30" s="20"/>
      <c r="E30" s="20"/>
      <c r="F30" s="20"/>
      <c r="G30" s="20"/>
      <c r="H30" s="20"/>
      <c r="I30" s="20"/>
      <c r="J30" s="20"/>
      <c r="Q30" s="77"/>
      <c r="R30" s="77"/>
    </row>
    <row r="31" spans="1:18" ht="15.75" x14ac:dyDescent="0.25">
      <c r="A31" s="203"/>
      <c r="B31" s="20"/>
      <c r="C31" s="20"/>
      <c r="D31" s="20"/>
      <c r="E31" s="20"/>
      <c r="F31" s="20"/>
      <c r="G31" s="20"/>
      <c r="H31" s="20"/>
      <c r="I31" s="20"/>
      <c r="J31" s="20"/>
      <c r="Q31" s="77"/>
      <c r="R31" s="77"/>
    </row>
    <row r="32" spans="1:18" ht="15.75" x14ac:dyDescent="0.25">
      <c r="A32" s="203"/>
      <c r="B32" s="20"/>
      <c r="C32" s="20"/>
      <c r="D32" s="20"/>
      <c r="E32" s="20"/>
      <c r="F32" s="20"/>
      <c r="G32" s="20"/>
      <c r="H32" s="20"/>
      <c r="I32" s="20"/>
      <c r="J32" s="20"/>
      <c r="Q32" s="77"/>
      <c r="R32" s="77"/>
    </row>
    <row r="33" spans="1:18" ht="15.75" x14ac:dyDescent="0.25">
      <c r="A33" s="203"/>
      <c r="B33" s="20"/>
      <c r="C33" s="20"/>
      <c r="D33" s="20"/>
      <c r="E33" s="20"/>
      <c r="F33" s="20"/>
      <c r="G33" s="20"/>
      <c r="H33" s="20"/>
      <c r="I33" s="20"/>
      <c r="J33" s="20"/>
      <c r="Q33" s="77"/>
      <c r="R33" s="77"/>
    </row>
    <row r="34" spans="1:18" ht="15.75" x14ac:dyDescent="0.25">
      <c r="A34" s="203"/>
      <c r="B34" s="20"/>
      <c r="C34" s="20"/>
      <c r="D34" s="20"/>
      <c r="E34" s="20"/>
      <c r="F34" s="20"/>
      <c r="G34" s="20"/>
      <c r="H34" s="20"/>
      <c r="I34" s="20"/>
      <c r="J34" s="20"/>
      <c r="Q34" s="77"/>
      <c r="R34" s="77"/>
    </row>
    <row r="35" spans="1:18" ht="15.75" x14ac:dyDescent="0.25">
      <c r="A35" s="203"/>
      <c r="B35" s="20"/>
      <c r="C35" s="20"/>
      <c r="D35" s="20"/>
      <c r="E35" s="20"/>
      <c r="F35" s="20"/>
      <c r="G35" s="20"/>
      <c r="H35" s="20"/>
      <c r="I35" s="20"/>
      <c r="J35" s="20"/>
      <c r="Q35" s="77"/>
      <c r="R35" s="77"/>
    </row>
    <row r="36" spans="1:18" ht="15.75" x14ac:dyDescent="0.25">
      <c r="A36" s="203"/>
      <c r="B36" s="20"/>
      <c r="C36" s="20"/>
      <c r="D36" s="20"/>
      <c r="E36" s="20"/>
      <c r="F36" s="20"/>
      <c r="G36" s="20"/>
      <c r="H36" s="20"/>
      <c r="I36" s="20"/>
      <c r="J36" s="20"/>
      <c r="Q36" s="77"/>
      <c r="R36" s="77"/>
    </row>
    <row r="37" spans="1:18" ht="15.75" x14ac:dyDescent="0.25">
      <c r="A37" s="203"/>
      <c r="B37" s="20"/>
      <c r="C37" s="20"/>
      <c r="D37" s="20"/>
      <c r="E37" s="20"/>
      <c r="F37" s="20"/>
      <c r="G37" s="20"/>
      <c r="H37" s="20"/>
      <c r="I37" s="20"/>
      <c r="J37" s="20"/>
      <c r="Q37" s="77"/>
      <c r="R37" s="77"/>
    </row>
    <row r="38" spans="1:18" ht="15.75" x14ac:dyDescent="0.25">
      <c r="A38" s="203"/>
      <c r="B38" s="20"/>
      <c r="C38" s="20"/>
      <c r="D38" s="20"/>
      <c r="E38" s="20"/>
      <c r="F38" s="20"/>
      <c r="G38" s="20"/>
      <c r="H38" s="20"/>
      <c r="I38" s="20"/>
      <c r="J38" s="20"/>
      <c r="Q38" s="77"/>
      <c r="R38" s="77"/>
    </row>
    <row r="39" spans="1:18" ht="15.75" x14ac:dyDescent="0.25">
      <c r="A39" s="203"/>
      <c r="B39" s="20"/>
      <c r="C39" s="20"/>
      <c r="D39" s="20"/>
      <c r="E39" s="20"/>
      <c r="F39" s="20"/>
      <c r="G39" s="20"/>
      <c r="H39" s="20"/>
      <c r="I39" s="20"/>
      <c r="J39" s="20"/>
      <c r="Q39" s="77"/>
      <c r="R39" s="77"/>
    </row>
    <row r="40" spans="1:18" ht="15.75" x14ac:dyDescent="0.25">
      <c r="A40" s="203"/>
      <c r="B40" s="20"/>
      <c r="C40" s="20"/>
      <c r="D40" s="20"/>
      <c r="E40" s="20"/>
      <c r="F40" s="20"/>
      <c r="G40" s="20"/>
      <c r="H40" s="20"/>
      <c r="I40" s="20"/>
      <c r="J40" s="20"/>
      <c r="Q40" s="77"/>
      <c r="R40" s="77"/>
    </row>
    <row r="41" spans="1:18" ht="15.75" x14ac:dyDescent="0.25">
      <c r="A41" s="203"/>
      <c r="B41" s="20"/>
      <c r="C41" s="20"/>
      <c r="D41" s="20"/>
      <c r="E41" s="20"/>
      <c r="F41" s="20"/>
      <c r="G41" s="20"/>
      <c r="H41" s="20"/>
      <c r="I41" s="20"/>
      <c r="J41" s="20"/>
      <c r="Q41" s="77"/>
      <c r="R41" s="77"/>
    </row>
    <row r="42" spans="1:18" ht="15.75" x14ac:dyDescent="0.25">
      <c r="A42" s="203"/>
      <c r="B42" s="20"/>
      <c r="C42" s="20"/>
      <c r="D42" s="20"/>
      <c r="E42" s="20"/>
      <c r="F42" s="20"/>
      <c r="G42" s="20"/>
      <c r="H42" s="20"/>
      <c r="I42" s="20"/>
      <c r="J42" s="20"/>
    </row>
    <row r="43" spans="1:18" ht="15.7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8" ht="15.7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8" ht="15.7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8" ht="15.7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8" ht="15.7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8" ht="15.75" x14ac:dyDescent="0.25">
      <c r="A48" s="203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5.75" x14ac:dyDescent="0.25">
      <c r="A49" s="203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5.75" x14ac:dyDescent="0.25">
      <c r="A50" s="203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5.75" x14ac:dyDescent="0.25">
      <c r="A51" s="203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5.75" x14ac:dyDescent="0.25">
      <c r="A52" s="203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5.75" x14ac:dyDescent="0.25">
      <c r="A53" s="203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5.75" x14ac:dyDescent="0.25">
      <c r="A54" s="203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5.75" x14ac:dyDescent="0.25">
      <c r="A55" s="203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5.75" x14ac:dyDescent="0.25">
      <c r="A56" s="203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15.75" x14ac:dyDescent="0.25">
      <c r="A57" s="203"/>
      <c r="B57" s="20"/>
      <c r="C57" s="20"/>
      <c r="D57" s="20"/>
      <c r="E57" s="20"/>
      <c r="F57" s="20"/>
      <c r="G57" s="20"/>
      <c r="H57" s="20"/>
      <c r="I57" s="20"/>
      <c r="J57" s="20"/>
    </row>
    <row r="58" spans="1:10" ht="15.75" x14ac:dyDescent="0.25">
      <c r="A58" s="203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5.75" x14ac:dyDescent="0.25">
      <c r="A59" s="203"/>
      <c r="B59" s="20"/>
      <c r="C59" s="20"/>
      <c r="D59" s="20"/>
      <c r="E59" s="20"/>
      <c r="F59" s="20"/>
      <c r="G59" s="20"/>
      <c r="H59" s="20"/>
      <c r="I59" s="20"/>
      <c r="J59" s="20"/>
    </row>
    <row r="60" spans="1:10" ht="15.75" x14ac:dyDescent="0.25">
      <c r="A60" s="203"/>
      <c r="B60" s="20"/>
      <c r="C60" s="20"/>
      <c r="D60" s="20"/>
      <c r="E60" s="20"/>
      <c r="F60" s="20"/>
      <c r="G60" s="20"/>
      <c r="H60" s="20"/>
      <c r="I60" s="20"/>
      <c r="J60" s="20"/>
    </row>
  </sheetData>
  <phoneticPr fontId="12" type="noConversion"/>
  <pageMargins left="0.08" right="0.08" top="0.5" bottom="0.8" header="0.5" footer="0.5"/>
  <pageSetup scale="58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42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40.28515625" style="74" customWidth="1"/>
    <col min="2" max="3" width="17" style="74" customWidth="1"/>
    <col min="4" max="4" width="12" style="75" customWidth="1"/>
    <col min="5" max="7" width="7.140625" style="75" customWidth="1"/>
    <col min="8" max="8" width="12.140625" style="74" customWidth="1"/>
    <col min="9" max="14" width="7.140625" style="74" customWidth="1"/>
    <col min="15" max="15" width="9.28515625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760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761</v>
      </c>
      <c r="B9" s="77" t="s">
        <v>762</v>
      </c>
      <c r="C9" s="77"/>
      <c r="D9" s="78"/>
      <c r="E9" s="78"/>
      <c r="F9" s="78"/>
      <c r="G9" s="78"/>
      <c r="H9" s="80"/>
      <c r="I9" s="80"/>
      <c r="J9" s="80" t="s">
        <v>720</v>
      </c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/>
      <c r="B10" s="77"/>
      <c r="C10" s="77"/>
      <c r="D10" s="78"/>
      <c r="E10" s="78"/>
      <c r="F10" s="78"/>
      <c r="G10" s="78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82"/>
    </row>
    <row r="11" spans="1:18" x14ac:dyDescent="0.2"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5"/>
      <c r="P11" s="85"/>
      <c r="Q11" s="86"/>
      <c r="R11" s="86"/>
    </row>
    <row r="12" spans="1:18" x14ac:dyDescent="0.2">
      <c r="Q12" s="77"/>
      <c r="R12" s="77"/>
    </row>
    <row r="13" spans="1:18" x14ac:dyDescent="0.2">
      <c r="Q13" s="77"/>
      <c r="R13" s="77"/>
    </row>
    <row r="14" spans="1:18" x14ac:dyDescent="0.2">
      <c r="Q14" s="77"/>
      <c r="R14" s="77"/>
    </row>
    <row r="15" spans="1:18" x14ac:dyDescent="0.2">
      <c r="Q15" s="77"/>
      <c r="R15" s="77"/>
    </row>
    <row r="16" spans="1:18" x14ac:dyDescent="0.2">
      <c r="Q16" s="77"/>
      <c r="R16" s="77"/>
    </row>
    <row r="17" spans="17:18" x14ac:dyDescent="0.2">
      <c r="Q17" s="77"/>
      <c r="R17" s="77"/>
    </row>
    <row r="18" spans="17:18" x14ac:dyDescent="0.2">
      <c r="Q18" s="77"/>
      <c r="R18" s="77"/>
    </row>
    <row r="19" spans="17:18" x14ac:dyDescent="0.2">
      <c r="Q19" s="77"/>
      <c r="R19" s="77"/>
    </row>
    <row r="20" spans="17:18" x14ac:dyDescent="0.2">
      <c r="Q20" s="77"/>
      <c r="R20" s="77"/>
    </row>
    <row r="21" spans="17:18" x14ac:dyDescent="0.2">
      <c r="Q21" s="77"/>
      <c r="R21" s="77"/>
    </row>
    <row r="22" spans="17:18" x14ac:dyDescent="0.2">
      <c r="Q22" s="77"/>
      <c r="R22" s="77"/>
    </row>
    <row r="23" spans="17:18" x14ac:dyDescent="0.2">
      <c r="Q23" s="77"/>
      <c r="R23" s="77"/>
    </row>
    <row r="24" spans="17:18" x14ac:dyDescent="0.2">
      <c r="Q24" s="77"/>
      <c r="R24" s="77"/>
    </row>
    <row r="25" spans="17:18" x14ac:dyDescent="0.2">
      <c r="Q25" s="77"/>
      <c r="R25" s="77"/>
    </row>
    <row r="26" spans="17:18" x14ac:dyDescent="0.2">
      <c r="Q26" s="77"/>
      <c r="R26" s="77"/>
    </row>
    <row r="27" spans="17:18" x14ac:dyDescent="0.2">
      <c r="Q27" s="77"/>
      <c r="R27" s="77"/>
    </row>
    <row r="28" spans="17:18" x14ac:dyDescent="0.2">
      <c r="Q28" s="77"/>
      <c r="R28" s="77"/>
    </row>
    <row r="29" spans="17:18" x14ac:dyDescent="0.2">
      <c r="Q29" s="77"/>
      <c r="R29" s="77"/>
    </row>
    <row r="30" spans="17:18" x14ac:dyDescent="0.2">
      <c r="Q30" s="77"/>
      <c r="R30" s="77"/>
    </row>
    <row r="31" spans="17:18" x14ac:dyDescent="0.2">
      <c r="Q31" s="77"/>
      <c r="R31" s="77"/>
    </row>
    <row r="32" spans="17:18" x14ac:dyDescent="0.2">
      <c r="Q32" s="77"/>
      <c r="R32" s="77"/>
    </row>
    <row r="33" spans="17:18" x14ac:dyDescent="0.2">
      <c r="Q33" s="77"/>
      <c r="R33" s="77"/>
    </row>
    <row r="34" spans="17:18" x14ac:dyDescent="0.2">
      <c r="Q34" s="77"/>
      <c r="R34" s="77"/>
    </row>
    <row r="35" spans="17:18" x14ac:dyDescent="0.2">
      <c r="Q35" s="77"/>
      <c r="R35" s="77"/>
    </row>
    <row r="36" spans="17:18" x14ac:dyDescent="0.2">
      <c r="Q36" s="77"/>
      <c r="R36" s="77"/>
    </row>
    <row r="37" spans="17:18" x14ac:dyDescent="0.2">
      <c r="Q37" s="77"/>
      <c r="R37" s="77"/>
    </row>
    <row r="38" spans="17:18" x14ac:dyDescent="0.2">
      <c r="Q38" s="77"/>
      <c r="R38" s="77"/>
    </row>
    <row r="39" spans="17:18" x14ac:dyDescent="0.2">
      <c r="Q39" s="77"/>
      <c r="R39" s="77"/>
    </row>
    <row r="40" spans="17:18" x14ac:dyDescent="0.2">
      <c r="Q40" s="77"/>
      <c r="R40" s="77"/>
    </row>
    <row r="41" spans="17:18" x14ac:dyDescent="0.2">
      <c r="Q41" s="77"/>
      <c r="R41" s="77"/>
    </row>
    <row r="42" spans="17:18" x14ac:dyDescent="0.2">
      <c r="Q42" s="77"/>
      <c r="R42" s="77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3"/>
  <sheetViews>
    <sheetView defaultGridColor="0" colorId="22" zoomScale="50" zoomScaleNormal="87" workbookViewId="0">
      <selection activeCell="A15" sqref="A15"/>
    </sheetView>
  </sheetViews>
  <sheetFormatPr defaultColWidth="12" defaultRowHeight="15" x14ac:dyDescent="0.2"/>
  <cols>
    <col min="1" max="1" width="31.85546875" style="74" customWidth="1"/>
    <col min="2" max="2" width="17" style="74" customWidth="1"/>
    <col min="3" max="3" width="12.7109375" style="74" customWidth="1"/>
    <col min="4" max="4" width="12" style="75" customWidth="1"/>
    <col min="5" max="6" width="7.140625" style="75" customWidth="1"/>
    <col min="7" max="7" width="10.85546875" style="75" customWidth="1"/>
    <col min="8" max="8" width="12.140625" style="74" customWidth="1"/>
    <col min="9" max="10" width="7.140625" style="74" customWidth="1"/>
    <col min="11" max="11" width="10.7109375" style="74" customWidth="1"/>
    <col min="12" max="12" width="11.42578125" style="74" customWidth="1"/>
    <col min="13" max="14" width="7.140625" style="74" customWidth="1"/>
    <col min="15" max="15" width="11" style="74" customWidth="1"/>
    <col min="16" max="16" width="12.28515625" style="74" customWidth="1"/>
    <col min="17" max="18" width="7.140625" style="74" customWidth="1"/>
    <col min="19" max="16384" width="12" style="74"/>
  </cols>
  <sheetData>
    <row r="1" spans="1:18" x14ac:dyDescent="0.2">
      <c r="A1" s="73" t="s">
        <v>564</v>
      </c>
      <c r="B1" s="74" t="s">
        <v>565</v>
      </c>
    </row>
    <row r="2" spans="1:18" x14ac:dyDescent="0.2">
      <c r="A2" s="73" t="s">
        <v>692</v>
      </c>
      <c r="B2" s="74" t="s">
        <v>549</v>
      </c>
    </row>
    <row r="3" spans="1:18" x14ac:dyDescent="0.2">
      <c r="A3" s="76" t="s">
        <v>693</v>
      </c>
      <c r="B3" s="74" t="s">
        <v>763</v>
      </c>
    </row>
    <row r="6" spans="1:18" x14ac:dyDescent="0.2">
      <c r="A6" s="77"/>
      <c r="B6" s="77"/>
      <c r="C6" s="77"/>
      <c r="D6" s="79" t="s">
        <v>695</v>
      </c>
      <c r="E6" s="80"/>
      <c r="F6" s="80"/>
      <c r="G6" s="80"/>
      <c r="H6" s="79" t="s">
        <v>695</v>
      </c>
      <c r="I6" s="81"/>
      <c r="J6" s="81"/>
      <c r="K6" s="81"/>
      <c r="L6" s="79" t="s">
        <v>695</v>
      </c>
      <c r="M6" s="81"/>
      <c r="N6" s="81"/>
      <c r="O6" s="81"/>
      <c r="P6" s="79" t="s">
        <v>695</v>
      </c>
      <c r="Q6" s="81"/>
      <c r="R6" s="81"/>
    </row>
    <row r="7" spans="1:18" x14ac:dyDescent="0.2">
      <c r="A7" s="77" t="s">
        <v>697</v>
      </c>
      <c r="B7" s="77" t="s">
        <v>698</v>
      </c>
      <c r="C7" s="78" t="s">
        <v>699</v>
      </c>
      <c r="D7" s="78" t="s">
        <v>696</v>
      </c>
      <c r="E7" s="78" t="s">
        <v>701</v>
      </c>
      <c r="F7" s="78" t="s">
        <v>735</v>
      </c>
      <c r="G7" s="81" t="s">
        <v>703</v>
      </c>
      <c r="H7" s="78" t="s">
        <v>696</v>
      </c>
      <c r="I7" s="80" t="s">
        <v>705</v>
      </c>
      <c r="J7" s="80" t="s">
        <v>736</v>
      </c>
      <c r="K7" s="81" t="s">
        <v>707</v>
      </c>
      <c r="L7" s="78" t="s">
        <v>696</v>
      </c>
      <c r="M7" s="80" t="s">
        <v>709</v>
      </c>
      <c r="N7" s="80" t="s">
        <v>737</v>
      </c>
      <c r="O7" s="80" t="s">
        <v>711</v>
      </c>
      <c r="P7" s="78" t="s">
        <v>696</v>
      </c>
      <c r="Q7" s="82" t="s">
        <v>713</v>
      </c>
      <c r="R7" s="82" t="s">
        <v>738</v>
      </c>
    </row>
    <row r="8" spans="1:18" x14ac:dyDescent="0.2">
      <c r="A8" s="77"/>
      <c r="B8" s="77"/>
      <c r="C8" s="77"/>
      <c r="D8" s="78"/>
      <c r="E8" s="78"/>
      <c r="F8" s="78"/>
      <c r="G8" s="78"/>
      <c r="H8" s="80"/>
      <c r="I8" s="80"/>
      <c r="J8" s="80"/>
      <c r="K8" s="80"/>
      <c r="L8" s="80"/>
      <c r="M8" s="80"/>
      <c r="N8" s="80"/>
      <c r="O8" s="80"/>
      <c r="P8" s="80"/>
      <c r="Q8" s="82"/>
      <c r="R8" s="82"/>
    </row>
    <row r="9" spans="1:18" x14ac:dyDescent="0.2">
      <c r="A9" s="77" t="s">
        <v>764</v>
      </c>
      <c r="B9" s="77" t="s">
        <v>765</v>
      </c>
      <c r="C9" s="77"/>
      <c r="D9" s="78"/>
      <c r="E9" s="78" t="s">
        <v>717</v>
      </c>
      <c r="F9" s="78"/>
      <c r="G9" s="78"/>
      <c r="H9" s="80"/>
      <c r="I9" s="80"/>
      <c r="J9" s="80"/>
      <c r="K9" s="80"/>
      <c r="L9" s="80"/>
      <c r="M9" s="80"/>
      <c r="N9" s="80"/>
      <c r="O9" s="80"/>
      <c r="P9" s="80"/>
      <c r="Q9" s="82"/>
      <c r="R9" s="82"/>
    </row>
    <row r="10" spans="1:18" x14ac:dyDescent="0.2">
      <c r="A10" s="77" t="s">
        <v>766</v>
      </c>
      <c r="B10" s="77" t="s">
        <v>767</v>
      </c>
      <c r="C10" s="77"/>
      <c r="D10" s="78" t="s">
        <v>721</v>
      </c>
      <c r="E10" s="78" t="s">
        <v>717</v>
      </c>
      <c r="F10" s="78" t="s">
        <v>720</v>
      </c>
      <c r="G10" s="78"/>
      <c r="H10" s="80" t="s">
        <v>721</v>
      </c>
      <c r="I10" s="80" t="s">
        <v>717</v>
      </c>
      <c r="J10" s="80" t="s">
        <v>720</v>
      </c>
      <c r="K10" s="80"/>
      <c r="L10" s="80" t="s">
        <v>721</v>
      </c>
      <c r="M10" s="80" t="s">
        <v>717</v>
      </c>
      <c r="N10" s="80" t="s">
        <v>720</v>
      </c>
      <c r="O10" s="80"/>
      <c r="P10" s="80" t="s">
        <v>721</v>
      </c>
      <c r="Q10" s="82" t="s">
        <v>717</v>
      </c>
      <c r="R10" s="82" t="s">
        <v>720</v>
      </c>
    </row>
    <row r="11" spans="1:18" x14ac:dyDescent="0.2">
      <c r="A11" s="77" t="s">
        <v>768</v>
      </c>
      <c r="B11" s="77" t="s">
        <v>769</v>
      </c>
      <c r="C11" s="77"/>
      <c r="D11" s="78" t="s">
        <v>721</v>
      </c>
      <c r="E11" s="78" t="s">
        <v>717</v>
      </c>
      <c r="F11" s="78" t="s">
        <v>720</v>
      </c>
      <c r="G11" s="78"/>
      <c r="H11" s="80" t="s">
        <v>721</v>
      </c>
      <c r="I11" s="80" t="s">
        <v>717</v>
      </c>
      <c r="J11" s="80" t="s">
        <v>720</v>
      </c>
      <c r="K11" s="80"/>
      <c r="L11" s="80" t="s">
        <v>721</v>
      </c>
      <c r="M11" s="80" t="s">
        <v>717</v>
      </c>
      <c r="N11" s="80" t="s">
        <v>720</v>
      </c>
      <c r="O11" s="80"/>
      <c r="P11" s="80" t="s">
        <v>721</v>
      </c>
      <c r="Q11" s="82" t="s">
        <v>717</v>
      </c>
      <c r="R11" s="82" t="s">
        <v>720</v>
      </c>
    </row>
    <row r="12" spans="1:18" x14ac:dyDescent="0.2">
      <c r="A12" s="77" t="s">
        <v>770</v>
      </c>
      <c r="B12" s="77" t="s">
        <v>771</v>
      </c>
      <c r="C12" s="77"/>
      <c r="D12" s="78"/>
      <c r="E12" s="78" t="s">
        <v>717</v>
      </c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80"/>
      <c r="Q12" s="82" t="s">
        <v>717</v>
      </c>
      <c r="R12" s="82"/>
    </row>
    <row r="13" spans="1:18" x14ac:dyDescent="0.2">
      <c r="A13" s="77"/>
      <c r="B13" s="77"/>
      <c r="C13" s="77"/>
      <c r="D13" s="78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  <c r="Q13" s="82"/>
      <c r="R13" s="82"/>
    </row>
  </sheetData>
  <phoneticPr fontId="12" type="noConversion"/>
  <pageMargins left="0.08" right="0.08" top="0.5" bottom="0.8" header="0.5" footer="0.5"/>
  <pageSetup scale="69" orientation="landscape" horizontalDpi="300" verticalDpi="300" r:id="rId1"/>
  <headerFooter alignWithMargins="0">
    <oddFooter>&amp;L&amp;D &amp;P&amp;CA&amp;&amp;s.un&amp;R&amp;9Note: * denotes cross-listed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94</vt:i4>
      </vt:variant>
      <vt:variant>
        <vt:lpstr>Named Ranges</vt:lpstr>
      </vt:variant>
      <vt:variant>
        <vt:i4>134</vt:i4>
      </vt:variant>
    </vt:vector>
  </HeadingPairs>
  <TitlesOfParts>
    <vt:vector size="228" baseType="lpstr">
      <vt:lpstr>1999</vt:lpstr>
      <vt:lpstr>2000</vt:lpstr>
      <vt:lpstr>2001</vt:lpstr>
      <vt:lpstr>FTE-Headcount</vt:lpstr>
      <vt:lpstr>Program Offerings 1</vt:lpstr>
      <vt:lpstr>Afri Sty UG Cse Lst</vt:lpstr>
      <vt:lpstr>Anthr UG Cse Lst</vt:lpstr>
      <vt:lpstr>CommSpc UF Cse Lst</vt:lpstr>
      <vt:lpstr>Comm Scidis UG Cse Lst</vt:lpstr>
      <vt:lpstr>Crim UG Cse Lst</vt:lpstr>
      <vt:lpstr>Criminology Grad</vt:lpstr>
      <vt:lpstr>Eng &amp; Am Lit UG Cse Lst</vt:lpstr>
      <vt:lpstr>Prof Tech Writ UG Cse Lst</vt:lpstr>
      <vt:lpstr>Geogr UG Cse Lst</vt:lpstr>
      <vt:lpstr>Gerontology UG Cse Lst</vt:lpstr>
      <vt:lpstr>Gerontology Grad</vt:lpstr>
      <vt:lpstr>History UG Cse Lst</vt:lpstr>
      <vt:lpstr>Hum Cse UG Lst</vt:lpstr>
      <vt:lpstr>ISS Cse Lst</vt:lpstr>
      <vt:lpstr>Intl UG Cse Lst</vt:lpstr>
      <vt:lpstr>LIS Grad</vt:lpstr>
      <vt:lpstr>Mass Comm</vt:lpstr>
      <vt:lpstr>Philosophy UG Cse Lst</vt:lpstr>
      <vt:lpstr>Pol Sci UG Cse Lst</vt:lpstr>
      <vt:lpstr>Psych UG Cse Lst</vt:lpstr>
      <vt:lpstr>Reh Cou Grad</vt:lpstr>
      <vt:lpstr>Religion UG Cse Lst</vt:lpstr>
      <vt:lpstr>Social Wk Cse Lst</vt:lpstr>
      <vt:lpstr>Soc Work Grad</vt:lpstr>
      <vt:lpstr>Soci Cse UG Lst</vt:lpstr>
      <vt:lpstr>Wom Std UG Cse Lst</vt:lpstr>
      <vt:lpstr>B.S. Accounting</vt:lpstr>
      <vt:lpstr>B.S. Economics</vt:lpstr>
      <vt:lpstr>B.S. General Business</vt:lpstr>
      <vt:lpstr>B.S. Finance</vt:lpstr>
      <vt:lpstr>B.S. ISDS</vt:lpstr>
      <vt:lpstr>B.S. Mgt</vt:lpstr>
      <vt:lpstr>B.S. Mkt</vt:lpstr>
      <vt:lpstr>MBA</vt:lpstr>
      <vt:lpstr>M.A. Adult Ed Grad</vt:lpstr>
      <vt:lpstr>M.A. Counsel Ed Grad</vt:lpstr>
      <vt:lpstr>B.S. Early Childhood</vt:lpstr>
      <vt:lpstr>M.A. Educ Ldsp</vt:lpstr>
      <vt:lpstr>B.S. Elem Educ</vt:lpstr>
      <vt:lpstr>MA Elem Ed</vt:lpstr>
      <vt:lpstr>B.S. Secd Engl Educ</vt:lpstr>
      <vt:lpstr>Foundations UG</vt:lpstr>
      <vt:lpstr>SocialPsych Found Grad</vt:lpstr>
      <vt:lpstr>B.S. Scd Soc Educ</vt:lpstr>
      <vt:lpstr>B.S. Excep Std Educ</vt:lpstr>
      <vt:lpstr>M.A. Special Ed</vt:lpstr>
      <vt:lpstr>MA Reading Education</vt:lpstr>
      <vt:lpstr>ENGR</vt:lpstr>
      <vt:lpstr>NURSING</vt:lpstr>
      <vt:lpstr>Counsel Ed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'1999'!Print_Area</vt:lpstr>
      <vt:lpstr>'2000'!Print_Area</vt:lpstr>
      <vt:lpstr>'2001'!Print_Area</vt:lpstr>
      <vt:lpstr>'Afri Sty UG Cse Lst'!Print_Area</vt:lpstr>
      <vt:lpstr>'Anthr UG Cse Lst'!Print_Area</vt:lpstr>
      <vt:lpstr>'B.S. Accounting'!Print_Area</vt:lpstr>
      <vt:lpstr>'B.S. Early Childhood'!Print_Area</vt:lpstr>
      <vt:lpstr>'B.S. Economics'!Print_Area</vt:lpstr>
      <vt:lpstr>'B.S. Elem Educ'!Print_Area</vt:lpstr>
      <vt:lpstr>'B.S. Excep Std Educ'!Print_Area</vt:lpstr>
      <vt:lpstr>'B.S. Finance'!Print_Area</vt:lpstr>
      <vt:lpstr>'B.S. General Business'!Print_Area</vt:lpstr>
      <vt:lpstr>'B.S. ISDS'!Print_Area</vt:lpstr>
      <vt:lpstr>'B.S. Mgt'!Print_Area</vt:lpstr>
      <vt:lpstr>'B.S. Mkt'!Print_Area</vt:lpstr>
      <vt:lpstr>'B.S. Scd Soc Educ'!Print_Area</vt:lpstr>
      <vt:lpstr>'B.S. Secd Engl Educ'!Print_Area</vt:lpstr>
      <vt:lpstr>'Comm Scidis UG Cse Lst'!Print_Area</vt:lpstr>
      <vt:lpstr>'CommSpc UF Cse Lst'!Print_Area</vt:lpstr>
      <vt:lpstr>'Crim UG Cse Lst'!Print_Area</vt:lpstr>
      <vt:lpstr>'Criminology Grad'!Print_Area</vt:lpstr>
      <vt:lpstr>'Eng &amp; Am Lit UG Cse Lst'!Print_Area</vt:lpstr>
      <vt:lpstr>ENGR!Print_Area</vt:lpstr>
      <vt:lpstr>'Foundations UG'!Print_Area</vt:lpstr>
      <vt:lpstr>'Geogr UG Cse Lst'!Print_Area</vt:lpstr>
      <vt:lpstr>'Gerontology Grad'!Print_Area</vt:lpstr>
      <vt:lpstr>'Gerontology UG Cse Lst'!Print_Area</vt:lpstr>
      <vt:lpstr>'History UG Cse Lst'!Print_Area</vt:lpstr>
      <vt:lpstr>'Hum Cse UG Lst'!Print_Area</vt:lpstr>
      <vt:lpstr>'Intl UG Cse Lst'!Print_Area</vt:lpstr>
      <vt:lpstr>'ISS Cse Lst'!Print_Area</vt:lpstr>
      <vt:lpstr>'LIS Grad'!Print_Area</vt:lpstr>
      <vt:lpstr>'M.A. Adult Ed Grad'!Print_Area</vt:lpstr>
      <vt:lpstr>'M.A. Counsel Ed Grad'!Print_Area</vt:lpstr>
      <vt:lpstr>'M.A. Educ Ldsp'!Print_Area</vt:lpstr>
      <vt:lpstr>'M.A. Special Ed'!Print_Area</vt:lpstr>
      <vt:lpstr>'MA Elem Ed'!Print_Area</vt:lpstr>
      <vt:lpstr>'MA Reading Education'!Print_Area</vt:lpstr>
      <vt:lpstr>'Mass Comm'!Print_Area</vt:lpstr>
      <vt:lpstr>MBA!Print_Area</vt:lpstr>
      <vt:lpstr>NURSING!Print_Area</vt:lpstr>
      <vt:lpstr>'Philosophy UG Cse Lst'!Print_Area</vt:lpstr>
      <vt:lpstr>'Pol Sci UG Cse Lst'!Print_Area</vt:lpstr>
      <vt:lpstr>'Prof Tech Writ UG Cse Lst'!Print_Area</vt:lpstr>
      <vt:lpstr>'Psych UG Cse Lst'!Print_Area</vt:lpstr>
      <vt:lpstr>'Reh Cou Grad'!Print_Area</vt:lpstr>
      <vt:lpstr>'Religion UG Cse Lst'!Print_Area</vt:lpstr>
      <vt:lpstr>'Soc Work Grad'!Print_Area</vt:lpstr>
      <vt:lpstr>'Soci Cse UG Lst'!Print_Area</vt:lpstr>
      <vt:lpstr>'Social Wk Cse Lst'!Print_Area</vt:lpstr>
      <vt:lpstr>'SocialPsych Found Grad'!Print_Area</vt:lpstr>
      <vt:lpstr>'Wom Std UG Cse Lst'!Print_Area</vt:lpstr>
      <vt:lpstr>'Afri Sty UG Cse Lst'!Print_Titles</vt:lpstr>
      <vt:lpstr>'Anthr UG Cse Lst'!Print_Titles</vt:lpstr>
      <vt:lpstr>'B.S. Accounting'!Print_Titles</vt:lpstr>
      <vt:lpstr>'B.S. Early Childhood'!Print_Titles</vt:lpstr>
      <vt:lpstr>'B.S. Economics'!Print_Titles</vt:lpstr>
      <vt:lpstr>'B.S. Elem Educ'!Print_Titles</vt:lpstr>
      <vt:lpstr>'B.S. Excep Std Educ'!Print_Titles</vt:lpstr>
      <vt:lpstr>'B.S. Finance'!Print_Titles</vt:lpstr>
      <vt:lpstr>'B.S. General Business'!Print_Titles</vt:lpstr>
      <vt:lpstr>'B.S. ISDS'!Print_Titles</vt:lpstr>
      <vt:lpstr>'B.S. Mgt'!Print_Titles</vt:lpstr>
      <vt:lpstr>'B.S. Mkt'!Print_Titles</vt:lpstr>
      <vt:lpstr>'B.S. Scd Soc Educ'!Print_Titles</vt:lpstr>
      <vt:lpstr>'B.S. Secd Engl Educ'!Print_Titles</vt:lpstr>
      <vt:lpstr>'Comm Scidis UG Cse Lst'!Print_Titles</vt:lpstr>
      <vt:lpstr>'CommSpc UF Cse Lst'!Print_Titles</vt:lpstr>
      <vt:lpstr>'Crim UG Cse Lst'!Print_Titles</vt:lpstr>
      <vt:lpstr>'Criminology Grad'!Print_Titles</vt:lpstr>
      <vt:lpstr>'Eng &amp; Am Lit UG Cse Lst'!Print_Titles</vt:lpstr>
      <vt:lpstr>ENGR!Print_Titles</vt:lpstr>
      <vt:lpstr>'Foundations UG'!Print_Titles</vt:lpstr>
      <vt:lpstr>'Geogr UG Cse Lst'!Print_Titles</vt:lpstr>
      <vt:lpstr>'Gerontology Grad'!Print_Titles</vt:lpstr>
      <vt:lpstr>'Gerontology UG Cse Lst'!Print_Titles</vt:lpstr>
      <vt:lpstr>'History UG Cse Lst'!Print_Titles</vt:lpstr>
      <vt:lpstr>'Hum Cse UG Lst'!Print_Titles</vt:lpstr>
      <vt:lpstr>'Intl UG Cse Lst'!Print_Titles</vt:lpstr>
      <vt:lpstr>'ISS Cse Lst'!Print_Titles</vt:lpstr>
      <vt:lpstr>'LIS Grad'!Print_Titles</vt:lpstr>
      <vt:lpstr>'Mass Comm'!Print_Titles</vt:lpstr>
      <vt:lpstr>NURSING!Print_Titles</vt:lpstr>
      <vt:lpstr>'Philosophy UG Cse Lst'!Print_Titles</vt:lpstr>
      <vt:lpstr>'Pol Sci UG Cse Lst'!Print_Titles</vt:lpstr>
      <vt:lpstr>'Prof Tech Writ UG Cse Lst'!Print_Titles</vt:lpstr>
      <vt:lpstr>'Psych UG Cse Lst'!Print_Titles</vt:lpstr>
      <vt:lpstr>'Reh Cou Grad'!Print_Titles</vt:lpstr>
      <vt:lpstr>'Religion UG Cse Lst'!Print_Titles</vt:lpstr>
      <vt:lpstr>'Soc Work Grad'!Print_Titles</vt:lpstr>
      <vt:lpstr>'Soci Cse UG Lst'!Print_Titles</vt:lpstr>
      <vt:lpstr>'Social Wk Cse Lst'!Print_Titles</vt:lpstr>
      <vt:lpstr>'Wom Std UG Cse Lst'!Print_Titles</vt:lpstr>
      <vt:lpstr>'Afri Sty UG Cse Lst'!Print_Titles_MI</vt:lpstr>
      <vt:lpstr>'Anthr UG Cse Lst'!Print_Titles_MI</vt:lpstr>
      <vt:lpstr>'B.S. Accounting'!Print_Titles_MI</vt:lpstr>
      <vt:lpstr>'B.S. Early Childhood'!Print_Titles_MI</vt:lpstr>
      <vt:lpstr>'B.S. Economics'!Print_Titles_MI</vt:lpstr>
      <vt:lpstr>'B.S. Elem Educ'!Print_Titles_MI</vt:lpstr>
      <vt:lpstr>'B.S. Excep Std Educ'!Print_Titles_MI</vt:lpstr>
      <vt:lpstr>'B.S. Finance'!Print_Titles_MI</vt:lpstr>
      <vt:lpstr>'B.S. General Business'!Print_Titles_MI</vt:lpstr>
      <vt:lpstr>'B.S. ISDS'!Print_Titles_MI</vt:lpstr>
      <vt:lpstr>'B.S. Mgt'!Print_Titles_MI</vt:lpstr>
      <vt:lpstr>'B.S. Mkt'!Print_Titles_MI</vt:lpstr>
      <vt:lpstr>'B.S. Scd Soc Educ'!Print_Titles_MI</vt:lpstr>
      <vt:lpstr>'B.S. Secd Engl Educ'!Print_Titles_MI</vt:lpstr>
      <vt:lpstr>'Comm Scidis UG Cse Lst'!Print_Titles_MI</vt:lpstr>
      <vt:lpstr>'CommSpc UF Cse Lst'!Print_Titles_MI</vt:lpstr>
      <vt:lpstr>'Crim UG Cse Lst'!Print_Titles_MI</vt:lpstr>
      <vt:lpstr>'Criminology Grad'!Print_Titles_MI</vt:lpstr>
      <vt:lpstr>'Eng &amp; Am Lit UG Cse Lst'!Print_Titles_MI</vt:lpstr>
      <vt:lpstr>ENGR!Print_Titles_MI</vt:lpstr>
      <vt:lpstr>'Foundations UG'!Print_Titles_MI</vt:lpstr>
      <vt:lpstr>'Geogr UG Cse Lst'!Print_Titles_MI</vt:lpstr>
      <vt:lpstr>'Gerontology Grad'!Print_Titles_MI</vt:lpstr>
      <vt:lpstr>'Gerontology UG Cse Lst'!Print_Titles_MI</vt:lpstr>
      <vt:lpstr>'History UG Cse Lst'!Print_Titles_MI</vt:lpstr>
      <vt:lpstr>'Hum Cse UG Lst'!Print_Titles_MI</vt:lpstr>
      <vt:lpstr>'Intl UG Cse Lst'!Print_Titles_MI</vt:lpstr>
      <vt:lpstr>'ISS Cse Lst'!Print_Titles_MI</vt:lpstr>
      <vt:lpstr>'LIS Grad'!Print_Titles_MI</vt:lpstr>
      <vt:lpstr>'Mass Comm'!Print_Titles_MI</vt:lpstr>
      <vt:lpstr>NURSING!Print_Titles_MI</vt:lpstr>
      <vt:lpstr>'Philosophy UG Cse Lst'!Print_Titles_MI</vt:lpstr>
      <vt:lpstr>'Pol Sci UG Cse Lst'!Print_Titles_MI</vt:lpstr>
      <vt:lpstr>'Prof Tech Writ UG Cse Lst'!Print_Titles_MI</vt:lpstr>
      <vt:lpstr>'Psych UG Cse Lst'!Print_Titles_MI</vt:lpstr>
      <vt:lpstr>'Reh Cou Grad'!Print_Titles_MI</vt:lpstr>
      <vt:lpstr>'Religion UG Cse Lst'!Print_Titles_MI</vt:lpstr>
      <vt:lpstr>'Soc Work Grad'!Print_Titles_MI</vt:lpstr>
      <vt:lpstr>'Soci Cse UG Lst'!Print_Titles_MI</vt:lpstr>
      <vt:lpstr>'Social Wk Cse Lst'!Print_Titles_MI</vt:lpstr>
      <vt:lpstr>'Wom Std UG Cse Lst'!Print_Titles_MI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CEPRI-SarasotaR</dc:title>
  <dc:subject>SPREAD</dc:subject>
  <dc:creator>TREED</dc:creator>
  <dc:description/>
  <cp:lastModifiedBy>Mikyska, Michelle</cp:lastModifiedBy>
  <cp:lastPrinted>2001-11-13T15:07:59Z</cp:lastPrinted>
  <dcterms:created xsi:type="dcterms:W3CDTF">2001-09-06T19:32:12Z</dcterms:created>
  <dcterms:modified xsi:type="dcterms:W3CDTF">2023-10-23T16:58:51Z</dcterms:modified>
</cp:coreProperties>
</file>